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305" firstSheet="1" activeTab="1"/>
  </bookViews>
  <sheets>
    <sheet name="6-9" sheetId="1" state="hidden" r:id="rId1"/>
    <sheet name="12 analysis" sheetId="8" r:id="rId2"/>
    <sheet name="11 analysis" sheetId="9" r:id="rId3"/>
    <sheet name="10 ANALYSIS " sheetId="4" r:id="rId4"/>
    <sheet name="6-9 ANALYSIS" sheetId="2" r:id="rId5"/>
    <sheet name="10" sheetId="5" state="hidden" r:id="rId6"/>
    <sheet name="11-12" sheetId="6" state="hidden" r:id="rId7"/>
    <sheet name="11-12 analysis" sheetId="7" state="hidden" r:id="rId8"/>
  </sheets>
  <definedNames>
    <definedName name="_xlnm.Print_Area" localSheetId="3">'10 ANALYSIS '!$A$1:$M$19</definedName>
    <definedName name="_xlnm.Print_Area" localSheetId="7">'11-12 analysis'!$A$1:$M$19</definedName>
    <definedName name="_xlnm.Print_Area" localSheetId="1">'12 analysis'!$A$1:$M$23</definedName>
    <definedName name="_xlnm.Print_Area" localSheetId="4">'6-9 ANALYSIS'!$A$1:$M$18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9"/>
  <c r="L18"/>
  <c r="K18"/>
  <c r="J18"/>
  <c r="I18"/>
  <c r="H18"/>
  <c r="G18"/>
  <c r="F18"/>
  <c r="D18"/>
  <c r="C18"/>
  <c r="E18" s="1"/>
  <c r="B18"/>
  <c r="M17"/>
  <c r="L17"/>
  <c r="K17"/>
  <c r="J17"/>
  <c r="I17"/>
  <c r="H17"/>
  <c r="G17"/>
  <c r="F17"/>
  <c r="D17"/>
  <c r="E17" s="1"/>
  <c r="C17"/>
  <c r="B17"/>
  <c r="M16"/>
  <c r="L16"/>
  <c r="K16"/>
  <c r="J16"/>
  <c r="I16"/>
  <c r="H16"/>
  <c r="G16"/>
  <c r="F16"/>
  <c r="D16"/>
  <c r="C16"/>
  <c r="B16"/>
  <c r="M15"/>
  <c r="L15"/>
  <c r="K15"/>
  <c r="J15"/>
  <c r="I15"/>
  <c r="H15"/>
  <c r="G15"/>
  <c r="F15"/>
  <c r="D15"/>
  <c r="C15"/>
  <c r="B15"/>
  <c r="M14"/>
  <c r="L14"/>
  <c r="K14"/>
  <c r="J14"/>
  <c r="I14"/>
  <c r="H14"/>
  <c r="G14"/>
  <c r="F14"/>
  <c r="D14"/>
  <c r="C14"/>
  <c r="B14"/>
  <c r="M13"/>
  <c r="L13"/>
  <c r="K13"/>
  <c r="J13"/>
  <c r="I13"/>
  <c r="H13"/>
  <c r="G13"/>
  <c r="F13"/>
  <c r="D13"/>
  <c r="C13"/>
  <c r="B13"/>
  <c r="M12"/>
  <c r="L12"/>
  <c r="K12"/>
  <c r="J12"/>
  <c r="I12"/>
  <c r="H12"/>
  <c r="G12"/>
  <c r="F12"/>
  <c r="D12"/>
  <c r="C12"/>
  <c r="B12"/>
  <c r="M11"/>
  <c r="L11"/>
  <c r="K11"/>
  <c r="J11"/>
  <c r="I11"/>
  <c r="H11"/>
  <c r="G11"/>
  <c r="F11"/>
  <c r="D11"/>
  <c r="E11" s="1"/>
  <c r="C11"/>
  <c r="B11"/>
  <c r="M10"/>
  <c r="L10"/>
  <c r="K10"/>
  <c r="J10"/>
  <c r="I10"/>
  <c r="H10"/>
  <c r="G10"/>
  <c r="F10"/>
  <c r="D10"/>
  <c r="C10"/>
  <c r="B10"/>
  <c r="M9"/>
  <c r="L9"/>
  <c r="K9"/>
  <c r="J9"/>
  <c r="I9"/>
  <c r="H9"/>
  <c r="G9"/>
  <c r="F9"/>
  <c r="D9"/>
  <c r="E9" s="1"/>
  <c r="C9"/>
  <c r="B9"/>
  <c r="M8"/>
  <c r="L8"/>
  <c r="K8"/>
  <c r="J8"/>
  <c r="I8"/>
  <c r="H8"/>
  <c r="G8"/>
  <c r="F8"/>
  <c r="D8"/>
  <c r="E8" s="1"/>
  <c r="C8"/>
  <c r="B8"/>
  <c r="M7"/>
  <c r="L7"/>
  <c r="K7"/>
  <c r="J7"/>
  <c r="I7"/>
  <c r="H7"/>
  <c r="G7"/>
  <c r="F7"/>
  <c r="D7"/>
  <c r="E7" s="1"/>
  <c r="C7"/>
  <c r="B7"/>
  <c r="M6"/>
  <c r="L6"/>
  <c r="K6"/>
  <c r="J6"/>
  <c r="I6"/>
  <c r="H6"/>
  <c r="G6"/>
  <c r="F6"/>
  <c r="D6"/>
  <c r="E6" s="1"/>
  <c r="C6"/>
  <c r="B6"/>
  <c r="E16" l="1"/>
  <c r="E10"/>
  <c r="E14"/>
  <c r="E15"/>
  <c r="E12"/>
  <c r="E13"/>
  <c r="O7" i="4"/>
  <c r="P7" s="1"/>
  <c r="O8"/>
  <c r="P8"/>
  <c r="O9"/>
  <c r="P9"/>
  <c r="O10"/>
  <c r="P10"/>
  <c r="O11"/>
  <c r="P11" s="1"/>
  <c r="O12"/>
  <c r="P12"/>
  <c r="O13"/>
  <c r="P13"/>
  <c r="P6"/>
  <c r="F6" i="6"/>
  <c r="F16"/>
  <c r="F15" i="5"/>
  <c r="Q8"/>
  <c r="F33"/>
  <c r="F24"/>
  <c r="F6"/>
  <c r="F26" i="6"/>
  <c r="F33"/>
  <c r="F34"/>
  <c r="F35"/>
  <c r="F36"/>
  <c r="F37"/>
  <c r="F38"/>
  <c r="F39"/>
  <c r="F40"/>
  <c r="C17" i="8"/>
  <c r="D17"/>
  <c r="F17"/>
  <c r="G17"/>
  <c r="H17"/>
  <c r="I17"/>
  <c r="J17"/>
  <c r="K17"/>
  <c r="L17"/>
  <c r="M17"/>
  <c r="C18"/>
  <c r="D18"/>
  <c r="F18"/>
  <c r="G18"/>
  <c r="H18"/>
  <c r="I18"/>
  <c r="J18"/>
  <c r="K18"/>
  <c r="L18"/>
  <c r="M18"/>
  <c r="B18"/>
  <c r="B17"/>
  <c r="C13"/>
  <c r="D13"/>
  <c r="F13"/>
  <c r="G13"/>
  <c r="H13"/>
  <c r="I13"/>
  <c r="J13"/>
  <c r="K13"/>
  <c r="L13"/>
  <c r="M13"/>
  <c r="C14"/>
  <c r="D14"/>
  <c r="F14"/>
  <c r="G14"/>
  <c r="H14"/>
  <c r="I14"/>
  <c r="J14"/>
  <c r="K14"/>
  <c r="L14"/>
  <c r="M14"/>
  <c r="C15"/>
  <c r="D15"/>
  <c r="F15"/>
  <c r="G15"/>
  <c r="H15"/>
  <c r="I15"/>
  <c r="J15"/>
  <c r="K15"/>
  <c r="L15"/>
  <c r="M15"/>
  <c r="C16"/>
  <c r="D16"/>
  <c r="F16"/>
  <c r="G16"/>
  <c r="H16"/>
  <c r="I16"/>
  <c r="J16"/>
  <c r="K16"/>
  <c r="L16"/>
  <c r="M16"/>
  <c r="B14"/>
  <c r="B15"/>
  <c r="B16"/>
  <c r="B13"/>
  <c r="C9"/>
  <c r="D9"/>
  <c r="F9"/>
  <c r="G9"/>
  <c r="H9"/>
  <c r="I9"/>
  <c r="J9"/>
  <c r="K9"/>
  <c r="L9"/>
  <c r="M9"/>
  <c r="C10"/>
  <c r="D10"/>
  <c r="F10"/>
  <c r="G10"/>
  <c r="H10"/>
  <c r="I10"/>
  <c r="J10"/>
  <c r="K10"/>
  <c r="L10"/>
  <c r="M10"/>
  <c r="C11"/>
  <c r="D11"/>
  <c r="F11"/>
  <c r="G11"/>
  <c r="H11"/>
  <c r="I11"/>
  <c r="J11"/>
  <c r="K11"/>
  <c r="L11"/>
  <c r="M11"/>
  <c r="C12"/>
  <c r="D12"/>
  <c r="F12"/>
  <c r="G12"/>
  <c r="H12"/>
  <c r="I12"/>
  <c r="J12"/>
  <c r="K12"/>
  <c r="L12"/>
  <c r="M12"/>
  <c r="B10"/>
  <c r="B11"/>
  <c r="B12"/>
  <c r="B9"/>
  <c r="C6"/>
  <c r="D6"/>
  <c r="F6"/>
  <c r="G6"/>
  <c r="H6"/>
  <c r="I6"/>
  <c r="J6"/>
  <c r="K6"/>
  <c r="L6"/>
  <c r="M6"/>
  <c r="C7"/>
  <c r="D7"/>
  <c r="F7"/>
  <c r="G7"/>
  <c r="H7"/>
  <c r="I7"/>
  <c r="J7"/>
  <c r="K7"/>
  <c r="L7"/>
  <c r="M7"/>
  <c r="C8"/>
  <c r="D8"/>
  <c r="F8"/>
  <c r="G8"/>
  <c r="H8"/>
  <c r="I8"/>
  <c r="J8"/>
  <c r="K8"/>
  <c r="L8"/>
  <c r="M8"/>
  <c r="B7"/>
  <c r="B8"/>
  <c r="B6"/>
  <c r="C6" i="7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B14"/>
  <c r="B7"/>
  <c r="B8"/>
  <c r="B9"/>
  <c r="B10"/>
  <c r="B11"/>
  <c r="B12"/>
  <c r="B13"/>
  <c r="B6"/>
  <c r="F30" i="6"/>
  <c r="F10"/>
  <c r="F20"/>
  <c r="A7" i="7"/>
  <c r="A8"/>
  <c r="A9"/>
  <c r="A10"/>
  <c r="A11"/>
  <c r="A12"/>
  <c r="A13"/>
  <c r="A14"/>
  <c r="A6"/>
  <c r="F32" i="6"/>
  <c r="F29"/>
  <c r="F28"/>
  <c r="F27"/>
  <c r="F25"/>
  <c r="F24"/>
  <c r="F23"/>
  <c r="F22"/>
  <c r="F19"/>
  <c r="F18"/>
  <c r="F17"/>
  <c r="F15"/>
  <c r="F14"/>
  <c r="F13"/>
  <c r="F12"/>
  <c r="F9"/>
  <c r="F8"/>
  <c r="F7"/>
  <c r="F5"/>
  <c r="F4"/>
  <c r="F3"/>
  <c r="F2"/>
  <c r="C6" i="4"/>
  <c r="D6"/>
  <c r="F6"/>
  <c r="G6"/>
  <c r="H6"/>
  <c r="I6"/>
  <c r="J6"/>
  <c r="K6"/>
  <c r="L6"/>
  <c r="M6"/>
  <c r="C7"/>
  <c r="D7"/>
  <c r="F7"/>
  <c r="G7"/>
  <c r="H7"/>
  <c r="I7"/>
  <c r="J7"/>
  <c r="K7"/>
  <c r="L7"/>
  <c r="M7"/>
  <c r="C8"/>
  <c r="D8"/>
  <c r="F8"/>
  <c r="G8"/>
  <c r="H8"/>
  <c r="I8"/>
  <c r="J8"/>
  <c r="K8"/>
  <c r="L8"/>
  <c r="M8"/>
  <c r="C9"/>
  <c r="D9"/>
  <c r="F9"/>
  <c r="G9"/>
  <c r="H9"/>
  <c r="I9"/>
  <c r="J9"/>
  <c r="K9"/>
  <c r="L9"/>
  <c r="M9"/>
  <c r="C10"/>
  <c r="D10"/>
  <c r="F10"/>
  <c r="G10"/>
  <c r="H10"/>
  <c r="I10"/>
  <c r="J10"/>
  <c r="K10"/>
  <c r="L10"/>
  <c r="M10"/>
  <c r="C11"/>
  <c r="D11"/>
  <c r="F11"/>
  <c r="G11"/>
  <c r="H11"/>
  <c r="I11"/>
  <c r="J11"/>
  <c r="K11"/>
  <c r="L11"/>
  <c r="M11"/>
  <c r="C12"/>
  <c r="D12"/>
  <c r="F12"/>
  <c r="G12"/>
  <c r="H12"/>
  <c r="I12"/>
  <c r="J12"/>
  <c r="K12"/>
  <c r="L12"/>
  <c r="M12"/>
  <c r="C13"/>
  <c r="D13"/>
  <c r="F13"/>
  <c r="G13"/>
  <c r="H13"/>
  <c r="I13"/>
  <c r="J13"/>
  <c r="K13"/>
  <c r="L13"/>
  <c r="M13"/>
  <c r="B10"/>
  <c r="B11"/>
  <c r="B12"/>
  <c r="B13"/>
  <c r="B7"/>
  <c r="B8"/>
  <c r="B9"/>
  <c r="B6"/>
  <c r="F36" i="5"/>
  <c r="F35"/>
  <c r="F34"/>
  <c r="F32"/>
  <c r="F31"/>
  <c r="F30"/>
  <c r="F29"/>
  <c r="F27"/>
  <c r="F26"/>
  <c r="F25"/>
  <c r="F23"/>
  <c r="F22"/>
  <c r="F21"/>
  <c r="F20"/>
  <c r="F18"/>
  <c r="F17"/>
  <c r="F16"/>
  <c r="F14"/>
  <c r="F13"/>
  <c r="F12"/>
  <c r="F11"/>
  <c r="F9"/>
  <c r="F8"/>
  <c r="F7"/>
  <c r="F5"/>
  <c r="F4"/>
  <c r="F3"/>
  <c r="F2"/>
  <c r="C6" i="2"/>
  <c r="D6"/>
  <c r="F6"/>
  <c r="G6"/>
  <c r="H6"/>
  <c r="I6"/>
  <c r="J6"/>
  <c r="K6"/>
  <c r="L6"/>
  <c r="M6"/>
  <c r="C7"/>
  <c r="D7"/>
  <c r="F7"/>
  <c r="G7"/>
  <c r="H7"/>
  <c r="I7"/>
  <c r="J7"/>
  <c r="K7"/>
  <c r="L7"/>
  <c r="M7"/>
  <c r="C8"/>
  <c r="D8"/>
  <c r="F8"/>
  <c r="G8"/>
  <c r="H8"/>
  <c r="I8"/>
  <c r="J8"/>
  <c r="K8"/>
  <c r="L8"/>
  <c r="M8"/>
  <c r="C9"/>
  <c r="D9"/>
  <c r="F9"/>
  <c r="G9"/>
  <c r="H9"/>
  <c r="I9"/>
  <c r="J9"/>
  <c r="K9"/>
  <c r="L9"/>
  <c r="M9"/>
  <c r="C10"/>
  <c r="D10"/>
  <c r="F10"/>
  <c r="G10"/>
  <c r="H10"/>
  <c r="I10"/>
  <c r="J10"/>
  <c r="K10"/>
  <c r="L10"/>
  <c r="M10"/>
  <c r="C11"/>
  <c r="D11"/>
  <c r="F11"/>
  <c r="G11"/>
  <c r="H11"/>
  <c r="I11"/>
  <c r="J11"/>
  <c r="K11"/>
  <c r="L11"/>
  <c r="M11"/>
  <c r="C12"/>
  <c r="D12"/>
  <c r="F12"/>
  <c r="G12"/>
  <c r="H12"/>
  <c r="I12"/>
  <c r="J12"/>
  <c r="K12"/>
  <c r="L12"/>
  <c r="M12"/>
  <c r="B7"/>
  <c r="B8"/>
  <c r="B9"/>
  <c r="B10"/>
  <c r="B11"/>
  <c r="B12"/>
  <c r="B6"/>
  <c r="F128" i="1"/>
  <c r="F127"/>
  <c r="F126"/>
  <c r="F125"/>
  <c r="F124"/>
  <c r="F123"/>
  <c r="F122"/>
  <c r="F120"/>
  <c r="F119"/>
  <c r="F118"/>
  <c r="F117"/>
  <c r="F116"/>
  <c r="F115"/>
  <c r="F114"/>
  <c r="F112"/>
  <c r="F111"/>
  <c r="F110"/>
  <c r="F109"/>
  <c r="F108"/>
  <c r="F107"/>
  <c r="F106"/>
  <c r="F104"/>
  <c r="F103"/>
  <c r="F102"/>
  <c r="F101"/>
  <c r="F100"/>
  <c r="F99"/>
  <c r="F98"/>
  <c r="F96"/>
  <c r="F95"/>
  <c r="F94"/>
  <c r="F93"/>
  <c r="F92"/>
  <c r="F91"/>
  <c r="F90"/>
  <c r="F88"/>
  <c r="F87"/>
  <c r="F86"/>
  <c r="F85"/>
  <c r="F84"/>
  <c r="F83"/>
  <c r="F82"/>
  <c r="F80"/>
  <c r="F79"/>
  <c r="F78"/>
  <c r="F77"/>
  <c r="F76"/>
  <c r="F75"/>
  <c r="F74"/>
  <c r="F72"/>
  <c r="F71"/>
  <c r="F70"/>
  <c r="F69"/>
  <c r="F68"/>
  <c r="F67"/>
  <c r="F66"/>
  <c r="F64"/>
  <c r="F63"/>
  <c r="F62"/>
  <c r="F61"/>
  <c r="F60"/>
  <c r="F59"/>
  <c r="F58"/>
  <c r="F56"/>
  <c r="F55"/>
  <c r="F54"/>
  <c r="F53"/>
  <c r="F52"/>
  <c r="F51"/>
  <c r="F50"/>
  <c r="F48"/>
  <c r="F47"/>
  <c r="F46"/>
  <c r="F45"/>
  <c r="F44"/>
  <c r="F43"/>
  <c r="F42"/>
  <c r="F40"/>
  <c r="F39"/>
  <c r="F38"/>
  <c r="F37"/>
  <c r="F36"/>
  <c r="F35"/>
  <c r="F34"/>
  <c r="F32"/>
  <c r="F31"/>
  <c r="F30"/>
  <c r="F29"/>
  <c r="F28"/>
  <c r="F27"/>
  <c r="F26"/>
  <c r="F24"/>
  <c r="F23"/>
  <c r="F22"/>
  <c r="F21"/>
  <c r="F20"/>
  <c r="F19"/>
  <c r="F18"/>
  <c r="F16"/>
  <c r="F15"/>
  <c r="F14"/>
  <c r="F13"/>
  <c r="F12"/>
  <c r="F11"/>
  <c r="F10"/>
  <c r="F3"/>
  <c r="F4"/>
  <c r="F5"/>
  <c r="F6"/>
  <c r="F7"/>
  <c r="F8"/>
  <c r="F2"/>
  <c r="E7" i="8" l="1"/>
  <c r="E11"/>
  <c r="E10"/>
  <c r="E8"/>
  <c r="E15"/>
  <c r="O11" i="7"/>
  <c r="P11" s="1"/>
  <c r="O13"/>
  <c r="P13" s="1"/>
  <c r="O14"/>
  <c r="P14" s="1"/>
  <c r="O10"/>
  <c r="P10" s="1"/>
  <c r="O12"/>
  <c r="P12" s="1"/>
  <c r="E18" i="8"/>
  <c r="E12"/>
  <c r="E9"/>
  <c r="E6"/>
  <c r="E17"/>
  <c r="E16"/>
  <c r="E14"/>
  <c r="E13"/>
  <c r="E13" i="4"/>
  <c r="E12"/>
  <c r="E9"/>
  <c r="E11"/>
  <c r="E10"/>
  <c r="E8"/>
  <c r="E7"/>
  <c r="O6"/>
  <c r="E6"/>
  <c r="O16" i="8"/>
  <c r="P16" s="1"/>
  <c r="O14"/>
  <c r="P14" s="1"/>
  <c r="O13"/>
  <c r="P13" s="1"/>
  <c r="O15"/>
  <c r="P15" s="1"/>
  <c r="O12"/>
  <c r="P12" s="1"/>
  <c r="O11"/>
  <c r="P11" s="1"/>
  <c r="O10"/>
  <c r="P10" s="1"/>
  <c r="O9"/>
  <c r="P9" s="1"/>
  <c r="O9" i="7"/>
  <c r="P9" s="1"/>
  <c r="O8" i="8"/>
  <c r="P8" s="1"/>
  <c r="O8" i="7"/>
  <c r="P8" s="1"/>
  <c r="O7" i="8"/>
  <c r="P7" s="1"/>
  <c r="O7" i="7"/>
  <c r="P7" s="1"/>
  <c r="O6"/>
  <c r="P6" s="1"/>
  <c r="O17" i="8"/>
  <c r="P17" s="1"/>
  <c r="O18"/>
  <c r="P18" s="1"/>
  <c r="O6"/>
  <c r="P6" s="1"/>
  <c r="E9" i="2"/>
  <c r="E6"/>
  <c r="O11"/>
  <c r="P11" s="1"/>
  <c r="O7"/>
  <c r="P7" s="1"/>
  <c r="O8"/>
  <c r="P8" s="1"/>
  <c r="E11"/>
  <c r="O12"/>
  <c r="P12" s="1"/>
  <c r="O10"/>
  <c r="P10" s="1"/>
  <c r="O6"/>
  <c r="P6" s="1"/>
  <c r="O9"/>
  <c r="P9" s="1"/>
  <c r="E12"/>
  <c r="E7"/>
  <c r="E8"/>
  <c r="E10"/>
</calcChain>
</file>

<file path=xl/sharedStrings.xml><?xml version="1.0" encoding="utf-8"?>
<sst xmlns="http://schemas.openxmlformats.org/spreadsheetml/2006/main" count="382" uniqueCount="75">
  <si>
    <t>6A</t>
  </si>
  <si>
    <t>No on roll</t>
  </si>
  <si>
    <t>No. appeared</t>
  </si>
  <si>
    <t>No. passed</t>
  </si>
  <si>
    <t>pass %</t>
  </si>
  <si>
    <t>91-100</t>
  </si>
  <si>
    <t>81-90</t>
  </si>
  <si>
    <t>71-80</t>
  </si>
  <si>
    <t>61-70</t>
  </si>
  <si>
    <t>51-60</t>
  </si>
  <si>
    <t>41-50</t>
  </si>
  <si>
    <t>33-40</t>
  </si>
  <si>
    <t>&lt;33</t>
  </si>
  <si>
    <t>English</t>
  </si>
  <si>
    <t>Hindi</t>
  </si>
  <si>
    <t>Sanskrit</t>
  </si>
  <si>
    <t>Maths</t>
  </si>
  <si>
    <t>Sciecne</t>
  </si>
  <si>
    <t>Social</t>
  </si>
  <si>
    <t>total</t>
  </si>
  <si>
    <t>6b</t>
  </si>
  <si>
    <t>6c</t>
  </si>
  <si>
    <t>6d</t>
  </si>
  <si>
    <t>KENDRIYA VIDYALAYA NO.2 SRI VIJAYANAGAR</t>
  </si>
  <si>
    <t>RESULT ANALYSIS FOR THE YEAR 2021-22</t>
  </si>
  <si>
    <t>SUBJECT</t>
  </si>
  <si>
    <t>9A</t>
  </si>
  <si>
    <t>9B</t>
  </si>
  <si>
    <t>9C</t>
  </si>
  <si>
    <t>9D</t>
  </si>
  <si>
    <t>8D</t>
  </si>
  <si>
    <t>8C</t>
  </si>
  <si>
    <t>10C</t>
  </si>
  <si>
    <t>8B</t>
  </si>
  <si>
    <t>8A</t>
  </si>
  <si>
    <t>7D</t>
  </si>
  <si>
    <t>7C</t>
  </si>
  <si>
    <t>7B</t>
  </si>
  <si>
    <t>7A</t>
  </si>
  <si>
    <t xml:space="preserve">CLASS: </t>
  </si>
  <si>
    <t>GOPI KRISHNA GORINTA</t>
  </si>
  <si>
    <t>I/C EXAM</t>
  </si>
  <si>
    <t>CH. BABU RAO</t>
  </si>
  <si>
    <t>PRINCIPAL</t>
  </si>
  <si>
    <t>10A</t>
  </si>
  <si>
    <t>12A</t>
  </si>
  <si>
    <t>Math(S)</t>
  </si>
  <si>
    <t>Math(B)</t>
  </si>
  <si>
    <t>10D</t>
  </si>
  <si>
    <t>10B</t>
  </si>
  <si>
    <t>12B</t>
  </si>
  <si>
    <t>physics</t>
  </si>
  <si>
    <t>chemistry</t>
  </si>
  <si>
    <t>maths</t>
  </si>
  <si>
    <t>biology</t>
  </si>
  <si>
    <t>pe</t>
  </si>
  <si>
    <t>overall</t>
  </si>
  <si>
    <t>11A</t>
  </si>
  <si>
    <t>11B</t>
  </si>
  <si>
    <t>Acct.</t>
  </si>
  <si>
    <t>B.St.</t>
  </si>
  <si>
    <t>Eco.</t>
  </si>
  <si>
    <t>IP</t>
  </si>
  <si>
    <t>PE</t>
  </si>
  <si>
    <t>C.S.</t>
  </si>
  <si>
    <t>Accountancy</t>
  </si>
  <si>
    <t>Business Std.</t>
  </si>
  <si>
    <t>Economics</t>
  </si>
  <si>
    <t>Info. Pract.</t>
  </si>
  <si>
    <t>Physics</t>
  </si>
  <si>
    <t>Chemistry</t>
  </si>
  <si>
    <t>Biology</t>
  </si>
  <si>
    <t>Comp. Sci.</t>
  </si>
  <si>
    <t>Overall</t>
  </si>
  <si>
    <t>12b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</si>
</sst>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" fontId="0" fillId="0" borderId="0" xfId="0" applyNumberForma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workbookViewId="0">
      <pane xSplit="1" ySplit="1" topLeftCell="B27" activePane="bottomRight" state="frozen"/>
      <selection pane="topRight" activeCell="B1" sqref="B1"/>
      <selection pane="bottomLeft" activeCell="A2" sqref="A2"/>
      <selection pane="bottomRight" activeCell="I58" sqref="I58"/>
    </sheetView>
  </sheetViews>
  <sheetFormatPr defaultRowHeight="15"/>
  <sheetData>
    <row r="1" spans="1:14"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 t="s">
        <v>0</v>
      </c>
      <c r="B2" t="s">
        <v>13</v>
      </c>
      <c r="C2">
        <v>52</v>
      </c>
      <c r="D2">
        <v>52</v>
      </c>
      <c r="E2">
        <v>52</v>
      </c>
      <c r="F2">
        <f>ROUND(E2/D2*100,1)</f>
        <v>100</v>
      </c>
      <c r="G2">
        <v>10</v>
      </c>
      <c r="H2">
        <v>18</v>
      </c>
      <c r="I2">
        <v>13</v>
      </c>
      <c r="J2">
        <v>7</v>
      </c>
      <c r="K2">
        <v>4</v>
      </c>
    </row>
    <row r="3" spans="1:14">
      <c r="B3" t="s">
        <v>14</v>
      </c>
      <c r="C3">
        <v>52</v>
      </c>
      <c r="D3">
        <v>52</v>
      </c>
      <c r="E3">
        <v>52</v>
      </c>
      <c r="F3">
        <f t="shared" ref="F3:F8" si="0">ROUND(E3/D3*100,1)</f>
        <v>100</v>
      </c>
      <c r="G3">
        <v>14</v>
      </c>
      <c r="H3">
        <v>12</v>
      </c>
      <c r="I3">
        <v>19</v>
      </c>
      <c r="J3">
        <v>7</v>
      </c>
    </row>
    <row r="4" spans="1:14">
      <c r="B4" t="s">
        <v>15</v>
      </c>
      <c r="C4">
        <v>52</v>
      </c>
      <c r="D4">
        <v>52</v>
      </c>
      <c r="E4">
        <v>52</v>
      </c>
      <c r="F4">
        <f t="shared" si="0"/>
        <v>100</v>
      </c>
      <c r="G4">
        <v>12</v>
      </c>
      <c r="H4">
        <v>20</v>
      </c>
      <c r="I4">
        <v>18</v>
      </c>
      <c r="J4">
        <v>2</v>
      </c>
    </row>
    <row r="5" spans="1:14">
      <c r="B5" t="s">
        <v>16</v>
      </c>
      <c r="C5">
        <v>52</v>
      </c>
      <c r="D5">
        <v>52</v>
      </c>
      <c r="E5">
        <v>52</v>
      </c>
      <c r="F5">
        <f t="shared" si="0"/>
        <v>100</v>
      </c>
      <c r="G5">
        <v>10</v>
      </c>
      <c r="H5">
        <v>11</v>
      </c>
      <c r="I5">
        <v>9</v>
      </c>
      <c r="J5">
        <v>14</v>
      </c>
      <c r="K5">
        <v>8</v>
      </c>
    </row>
    <row r="6" spans="1:14">
      <c r="B6" t="s">
        <v>17</v>
      </c>
      <c r="C6">
        <v>52</v>
      </c>
      <c r="D6">
        <v>52</v>
      </c>
      <c r="E6">
        <v>52</v>
      </c>
      <c r="F6">
        <f t="shared" si="0"/>
        <v>100</v>
      </c>
      <c r="G6">
        <v>9</v>
      </c>
      <c r="H6">
        <v>12</v>
      </c>
      <c r="I6">
        <v>24</v>
      </c>
      <c r="J6">
        <v>5</v>
      </c>
      <c r="K6">
        <v>2</v>
      </c>
    </row>
    <row r="7" spans="1:14">
      <c r="B7" t="s">
        <v>18</v>
      </c>
      <c r="C7">
        <v>52</v>
      </c>
      <c r="D7">
        <v>52</v>
      </c>
      <c r="E7">
        <v>52</v>
      </c>
      <c r="F7">
        <f t="shared" si="0"/>
        <v>100</v>
      </c>
      <c r="G7">
        <v>6</v>
      </c>
      <c r="H7">
        <v>11</v>
      </c>
      <c r="I7">
        <v>26</v>
      </c>
      <c r="J7">
        <v>9</v>
      </c>
    </row>
    <row r="8" spans="1:14">
      <c r="B8" t="s">
        <v>19</v>
      </c>
      <c r="C8">
        <v>52</v>
      </c>
      <c r="D8">
        <v>52</v>
      </c>
      <c r="E8">
        <v>52</v>
      </c>
      <c r="F8">
        <f t="shared" si="0"/>
        <v>100</v>
      </c>
      <c r="G8">
        <v>10</v>
      </c>
      <c r="H8">
        <v>23</v>
      </c>
      <c r="I8">
        <v>17</v>
      </c>
      <c r="J8">
        <v>2</v>
      </c>
    </row>
    <row r="10" spans="1:14">
      <c r="A10" t="s">
        <v>20</v>
      </c>
      <c r="B10" t="s">
        <v>13</v>
      </c>
      <c r="C10">
        <v>52</v>
      </c>
      <c r="D10">
        <v>52</v>
      </c>
      <c r="E10">
        <v>52</v>
      </c>
      <c r="F10">
        <f>ROUND(E10/D10*100,1)</f>
        <v>100</v>
      </c>
      <c r="G10">
        <v>15</v>
      </c>
      <c r="H10">
        <v>22</v>
      </c>
      <c r="I10">
        <v>6</v>
      </c>
      <c r="J10">
        <v>9</v>
      </c>
    </row>
    <row r="11" spans="1:14">
      <c r="B11" t="s">
        <v>14</v>
      </c>
      <c r="C11">
        <v>52</v>
      </c>
      <c r="D11">
        <v>52</v>
      </c>
      <c r="E11">
        <v>52</v>
      </c>
      <c r="F11">
        <f t="shared" ref="F11:F16" si="1">ROUND(E11/D11*100,1)</f>
        <v>100</v>
      </c>
      <c r="G11">
        <v>12</v>
      </c>
      <c r="H11">
        <v>21</v>
      </c>
      <c r="I11">
        <v>19</v>
      </c>
    </row>
    <row r="12" spans="1:14">
      <c r="B12" t="s">
        <v>15</v>
      </c>
      <c r="C12">
        <v>52</v>
      </c>
      <c r="D12">
        <v>52</v>
      </c>
      <c r="E12">
        <v>52</v>
      </c>
      <c r="F12">
        <f t="shared" si="1"/>
        <v>100</v>
      </c>
      <c r="G12">
        <v>25</v>
      </c>
      <c r="H12">
        <v>21</v>
      </c>
      <c r="I12">
        <v>6</v>
      </c>
    </row>
    <row r="13" spans="1:14">
      <c r="B13" t="s">
        <v>16</v>
      </c>
      <c r="C13">
        <v>52</v>
      </c>
      <c r="D13">
        <v>52</v>
      </c>
      <c r="E13">
        <v>52</v>
      </c>
      <c r="F13">
        <f t="shared" si="1"/>
        <v>100</v>
      </c>
      <c r="G13">
        <v>10</v>
      </c>
      <c r="H13">
        <v>16</v>
      </c>
      <c r="I13">
        <v>10</v>
      </c>
      <c r="J13">
        <v>14</v>
      </c>
      <c r="K13">
        <v>2</v>
      </c>
    </row>
    <row r="14" spans="1:14">
      <c r="B14" t="s">
        <v>17</v>
      </c>
      <c r="C14">
        <v>52</v>
      </c>
      <c r="D14">
        <v>52</v>
      </c>
      <c r="E14">
        <v>52</v>
      </c>
      <c r="F14">
        <f t="shared" si="1"/>
        <v>100</v>
      </c>
      <c r="G14">
        <v>3</v>
      </c>
      <c r="H14">
        <v>9</v>
      </c>
      <c r="I14">
        <v>13</v>
      </c>
      <c r="J14">
        <v>19</v>
      </c>
      <c r="K14">
        <v>8</v>
      </c>
    </row>
    <row r="15" spans="1:14">
      <c r="B15" t="s">
        <v>18</v>
      </c>
      <c r="C15">
        <v>52</v>
      </c>
      <c r="D15">
        <v>52</v>
      </c>
      <c r="E15">
        <v>52</v>
      </c>
      <c r="F15">
        <f t="shared" si="1"/>
        <v>100</v>
      </c>
      <c r="G15">
        <v>10</v>
      </c>
      <c r="H15">
        <v>23</v>
      </c>
      <c r="I15">
        <v>19</v>
      </c>
    </row>
    <row r="16" spans="1:14">
      <c r="B16" t="s">
        <v>19</v>
      </c>
      <c r="C16">
        <v>52</v>
      </c>
      <c r="D16">
        <v>52</v>
      </c>
      <c r="E16">
        <v>52</v>
      </c>
      <c r="F16">
        <f t="shared" si="1"/>
        <v>100</v>
      </c>
      <c r="G16">
        <v>8</v>
      </c>
      <c r="H16">
        <v>21</v>
      </c>
      <c r="I16">
        <v>21</v>
      </c>
      <c r="J16">
        <v>2</v>
      </c>
    </row>
    <row r="18" spans="1:11">
      <c r="A18" t="s">
        <v>21</v>
      </c>
      <c r="B18" t="s">
        <v>13</v>
      </c>
      <c r="C18">
        <v>52</v>
      </c>
      <c r="D18">
        <v>52</v>
      </c>
      <c r="E18">
        <v>52</v>
      </c>
      <c r="F18">
        <f>ROUND(E18/D18*100,1)</f>
        <v>100</v>
      </c>
      <c r="G18">
        <v>14</v>
      </c>
      <c r="H18">
        <v>8</v>
      </c>
      <c r="I18">
        <v>28</v>
      </c>
      <c r="J18">
        <v>2</v>
      </c>
    </row>
    <row r="19" spans="1:11">
      <c r="B19" t="s">
        <v>14</v>
      </c>
      <c r="C19">
        <v>52</v>
      </c>
      <c r="D19">
        <v>52</v>
      </c>
      <c r="E19">
        <v>52</v>
      </c>
      <c r="F19">
        <f t="shared" ref="F19:F24" si="2">ROUND(E19/D19*100,1)</f>
        <v>100</v>
      </c>
      <c r="G19">
        <v>14</v>
      </c>
      <c r="H19">
        <v>8</v>
      </c>
      <c r="I19">
        <v>28</v>
      </c>
      <c r="J19">
        <v>2</v>
      </c>
    </row>
    <row r="20" spans="1:11">
      <c r="B20" t="s">
        <v>15</v>
      </c>
      <c r="C20">
        <v>52</v>
      </c>
      <c r="D20">
        <v>52</v>
      </c>
      <c r="E20">
        <v>52</v>
      </c>
      <c r="F20">
        <f t="shared" si="2"/>
        <v>100</v>
      </c>
      <c r="G20">
        <v>16</v>
      </c>
      <c r="H20">
        <v>26</v>
      </c>
      <c r="I20">
        <v>10</v>
      </c>
    </row>
    <row r="21" spans="1:11">
      <c r="B21" t="s">
        <v>16</v>
      </c>
      <c r="C21">
        <v>52</v>
      </c>
      <c r="D21">
        <v>52</v>
      </c>
      <c r="E21">
        <v>52</v>
      </c>
      <c r="F21">
        <f t="shared" si="2"/>
        <v>100</v>
      </c>
      <c r="G21">
        <v>9</v>
      </c>
      <c r="H21">
        <v>15</v>
      </c>
      <c r="I21">
        <v>21</v>
      </c>
      <c r="J21">
        <v>7</v>
      </c>
    </row>
    <row r="22" spans="1:11">
      <c r="B22" t="s">
        <v>17</v>
      </c>
      <c r="C22">
        <v>52</v>
      </c>
      <c r="D22">
        <v>52</v>
      </c>
      <c r="E22">
        <v>52</v>
      </c>
      <c r="F22">
        <f t="shared" si="2"/>
        <v>100</v>
      </c>
      <c r="G22">
        <v>8</v>
      </c>
      <c r="H22">
        <v>10</v>
      </c>
      <c r="I22">
        <v>17</v>
      </c>
      <c r="J22">
        <v>17</v>
      </c>
    </row>
    <row r="23" spans="1:11">
      <c r="B23" t="s">
        <v>18</v>
      </c>
      <c r="C23">
        <v>52</v>
      </c>
      <c r="D23">
        <v>52</v>
      </c>
      <c r="E23">
        <v>52</v>
      </c>
      <c r="F23">
        <f t="shared" si="2"/>
        <v>100</v>
      </c>
      <c r="G23">
        <v>15</v>
      </c>
      <c r="H23">
        <v>26</v>
      </c>
      <c r="I23">
        <v>11</v>
      </c>
    </row>
    <row r="24" spans="1:11">
      <c r="B24" t="s">
        <v>19</v>
      </c>
      <c r="C24">
        <v>52</v>
      </c>
      <c r="D24">
        <v>52</v>
      </c>
      <c r="E24">
        <v>52</v>
      </c>
      <c r="F24">
        <f t="shared" si="2"/>
        <v>100</v>
      </c>
      <c r="G24">
        <v>12</v>
      </c>
      <c r="H24">
        <v>12</v>
      </c>
      <c r="I24">
        <v>28</v>
      </c>
    </row>
    <row r="26" spans="1:11">
      <c r="A26" t="s">
        <v>22</v>
      </c>
      <c r="B26" t="s">
        <v>13</v>
      </c>
      <c r="C26">
        <v>51</v>
      </c>
      <c r="D26">
        <v>51</v>
      </c>
      <c r="E26">
        <v>51</v>
      </c>
      <c r="F26">
        <f>ROUND(E26/D26*100,1)</f>
        <v>100</v>
      </c>
      <c r="G26">
        <v>4</v>
      </c>
      <c r="H26">
        <v>18</v>
      </c>
      <c r="I26">
        <v>14</v>
      </c>
      <c r="J26">
        <v>10</v>
      </c>
      <c r="K26">
        <v>5</v>
      </c>
    </row>
    <row r="27" spans="1:11">
      <c r="B27" t="s">
        <v>14</v>
      </c>
      <c r="C27">
        <v>51</v>
      </c>
      <c r="D27">
        <v>51</v>
      </c>
      <c r="E27">
        <v>51</v>
      </c>
      <c r="F27">
        <f t="shared" ref="F27:F32" si="3">ROUND(E27/D27*100,1)</f>
        <v>100</v>
      </c>
      <c r="G27">
        <v>14</v>
      </c>
      <c r="H27">
        <v>14</v>
      </c>
      <c r="I27">
        <v>9</v>
      </c>
      <c r="J27">
        <v>14</v>
      </c>
    </row>
    <row r="28" spans="1:11">
      <c r="B28" t="s">
        <v>15</v>
      </c>
      <c r="C28">
        <v>51</v>
      </c>
      <c r="D28">
        <v>51</v>
      </c>
      <c r="E28">
        <v>51</v>
      </c>
      <c r="F28">
        <f t="shared" si="3"/>
        <v>100</v>
      </c>
      <c r="G28">
        <v>22</v>
      </c>
      <c r="H28">
        <v>17</v>
      </c>
      <c r="I28">
        <v>12</v>
      </c>
    </row>
    <row r="29" spans="1:11">
      <c r="B29" t="s">
        <v>16</v>
      </c>
      <c r="C29">
        <v>51</v>
      </c>
      <c r="D29">
        <v>51</v>
      </c>
      <c r="E29">
        <v>51</v>
      </c>
      <c r="F29">
        <f t="shared" si="3"/>
        <v>100</v>
      </c>
      <c r="G29">
        <v>12</v>
      </c>
      <c r="H29">
        <v>9</v>
      </c>
      <c r="I29">
        <v>15</v>
      </c>
      <c r="J29">
        <v>11</v>
      </c>
      <c r="K29">
        <v>4</v>
      </c>
    </row>
    <row r="30" spans="1:11">
      <c r="B30" t="s">
        <v>17</v>
      </c>
      <c r="C30">
        <v>51</v>
      </c>
      <c r="D30">
        <v>51</v>
      </c>
      <c r="E30">
        <v>51</v>
      </c>
      <c r="F30">
        <f t="shared" si="3"/>
        <v>100</v>
      </c>
      <c r="G30">
        <v>3</v>
      </c>
      <c r="H30">
        <v>8</v>
      </c>
      <c r="I30">
        <v>13</v>
      </c>
      <c r="J30">
        <v>14</v>
      </c>
      <c r="K30">
        <v>13</v>
      </c>
    </row>
    <row r="31" spans="1:11">
      <c r="B31" t="s">
        <v>18</v>
      </c>
      <c r="C31">
        <v>51</v>
      </c>
      <c r="D31">
        <v>51</v>
      </c>
      <c r="E31">
        <v>51</v>
      </c>
      <c r="F31">
        <f t="shared" si="3"/>
        <v>100</v>
      </c>
      <c r="G31">
        <v>5</v>
      </c>
      <c r="H31">
        <v>9</v>
      </c>
      <c r="I31">
        <v>17</v>
      </c>
      <c r="J31">
        <v>19</v>
      </c>
      <c r="K31">
        <v>1</v>
      </c>
    </row>
    <row r="32" spans="1:11">
      <c r="B32" t="s">
        <v>19</v>
      </c>
      <c r="C32">
        <v>51</v>
      </c>
      <c r="D32">
        <v>51</v>
      </c>
      <c r="E32">
        <v>51</v>
      </c>
      <c r="F32">
        <f t="shared" si="3"/>
        <v>100</v>
      </c>
      <c r="G32">
        <v>4</v>
      </c>
      <c r="H32">
        <v>22</v>
      </c>
      <c r="I32">
        <v>19</v>
      </c>
      <c r="J32">
        <v>6</v>
      </c>
    </row>
    <row r="34" spans="1:12">
      <c r="A34" t="s">
        <v>38</v>
      </c>
      <c r="B34" t="s">
        <v>13</v>
      </c>
      <c r="C34">
        <v>53</v>
      </c>
      <c r="D34">
        <v>53</v>
      </c>
      <c r="E34">
        <v>53</v>
      </c>
      <c r="F34">
        <f>ROUND(E34/D34*100,1)</f>
        <v>100</v>
      </c>
      <c r="G34">
        <v>8</v>
      </c>
      <c r="H34">
        <v>15</v>
      </c>
      <c r="I34">
        <v>16</v>
      </c>
      <c r="J34">
        <v>9</v>
      </c>
      <c r="K34">
        <v>3</v>
      </c>
      <c r="L34">
        <v>2</v>
      </c>
    </row>
    <row r="35" spans="1:12">
      <c r="B35" t="s">
        <v>14</v>
      </c>
      <c r="C35">
        <v>53</v>
      </c>
      <c r="D35">
        <v>53</v>
      </c>
      <c r="E35">
        <v>53</v>
      </c>
      <c r="F35">
        <f t="shared" ref="F35:F40" si="4">ROUND(E35/D35*100,1)</f>
        <v>100</v>
      </c>
      <c r="G35">
        <v>12</v>
      </c>
      <c r="H35">
        <v>15</v>
      </c>
      <c r="I35">
        <v>17</v>
      </c>
      <c r="J35">
        <v>9</v>
      </c>
    </row>
    <row r="36" spans="1:12">
      <c r="B36" t="s">
        <v>15</v>
      </c>
      <c r="C36">
        <v>53</v>
      </c>
      <c r="D36">
        <v>53</v>
      </c>
      <c r="E36">
        <v>53</v>
      </c>
      <c r="F36">
        <f t="shared" si="4"/>
        <v>100</v>
      </c>
      <c r="G36">
        <v>19</v>
      </c>
      <c r="H36">
        <v>30</v>
      </c>
      <c r="I36">
        <v>4</v>
      </c>
    </row>
    <row r="37" spans="1:12">
      <c r="B37" t="s">
        <v>16</v>
      </c>
      <c r="C37">
        <v>53</v>
      </c>
      <c r="D37">
        <v>53</v>
      </c>
      <c r="E37">
        <v>53</v>
      </c>
      <c r="F37">
        <f t="shared" si="4"/>
        <v>100</v>
      </c>
      <c r="G37">
        <v>6</v>
      </c>
      <c r="H37">
        <v>9</v>
      </c>
      <c r="I37">
        <v>12</v>
      </c>
      <c r="J37">
        <v>16</v>
      </c>
      <c r="K37">
        <v>8</v>
      </c>
      <c r="L37">
        <v>2</v>
      </c>
    </row>
    <row r="38" spans="1:12">
      <c r="B38" t="s">
        <v>17</v>
      </c>
      <c r="C38">
        <v>53</v>
      </c>
      <c r="D38">
        <v>53</v>
      </c>
      <c r="E38">
        <v>53</v>
      </c>
      <c r="F38">
        <f t="shared" si="4"/>
        <v>100</v>
      </c>
      <c r="G38">
        <v>10</v>
      </c>
      <c r="H38">
        <v>9</v>
      </c>
      <c r="I38">
        <v>19</v>
      </c>
      <c r="J38">
        <v>8</v>
      </c>
      <c r="K38">
        <v>4</v>
      </c>
      <c r="L38">
        <v>3</v>
      </c>
    </row>
    <row r="39" spans="1:12">
      <c r="B39" t="s">
        <v>18</v>
      </c>
      <c r="C39">
        <v>53</v>
      </c>
      <c r="D39">
        <v>53</v>
      </c>
      <c r="E39">
        <v>53</v>
      </c>
      <c r="F39">
        <f t="shared" si="4"/>
        <v>100</v>
      </c>
      <c r="G39">
        <v>9</v>
      </c>
      <c r="H39">
        <v>20</v>
      </c>
      <c r="I39">
        <v>20</v>
      </c>
      <c r="J39">
        <v>4</v>
      </c>
    </row>
    <row r="40" spans="1:12">
      <c r="B40" t="s">
        <v>19</v>
      </c>
      <c r="C40">
        <v>53</v>
      </c>
      <c r="D40">
        <v>53</v>
      </c>
      <c r="E40">
        <v>53</v>
      </c>
      <c r="F40">
        <f t="shared" si="4"/>
        <v>100</v>
      </c>
      <c r="G40">
        <v>7</v>
      </c>
      <c r="H40">
        <v>18</v>
      </c>
      <c r="I40">
        <v>20</v>
      </c>
      <c r="J40">
        <v>7</v>
      </c>
      <c r="K40">
        <v>1</v>
      </c>
    </row>
    <row r="42" spans="1:12">
      <c r="A42" t="s">
        <v>37</v>
      </c>
      <c r="B42" t="s">
        <v>13</v>
      </c>
      <c r="C42">
        <v>55</v>
      </c>
      <c r="D42">
        <v>55</v>
      </c>
      <c r="E42">
        <v>55</v>
      </c>
      <c r="F42">
        <f>ROUND(E42/D42*100,1)</f>
        <v>100</v>
      </c>
      <c r="G42">
        <v>9</v>
      </c>
      <c r="H42">
        <v>21</v>
      </c>
      <c r="I42">
        <v>12</v>
      </c>
      <c r="J42">
        <v>12</v>
      </c>
      <c r="K42">
        <v>1</v>
      </c>
    </row>
    <row r="43" spans="1:12">
      <c r="B43" t="s">
        <v>14</v>
      </c>
      <c r="C43">
        <v>55</v>
      </c>
      <c r="D43">
        <v>55</v>
      </c>
      <c r="E43">
        <v>55</v>
      </c>
      <c r="F43">
        <f t="shared" ref="F43:F48" si="5">ROUND(E43/D43*100,1)</f>
        <v>100</v>
      </c>
      <c r="G43">
        <v>15</v>
      </c>
      <c r="H43">
        <v>18</v>
      </c>
      <c r="I43">
        <v>16</v>
      </c>
      <c r="J43">
        <v>6</v>
      </c>
    </row>
    <row r="44" spans="1:12">
      <c r="B44" t="s">
        <v>15</v>
      </c>
      <c r="C44">
        <v>55</v>
      </c>
      <c r="D44">
        <v>55</v>
      </c>
      <c r="E44">
        <v>55</v>
      </c>
      <c r="F44">
        <f t="shared" si="5"/>
        <v>100</v>
      </c>
      <c r="G44">
        <v>14</v>
      </c>
      <c r="H44">
        <v>34</v>
      </c>
      <c r="I44">
        <v>7</v>
      </c>
    </row>
    <row r="45" spans="1:12">
      <c r="B45" t="s">
        <v>16</v>
      </c>
      <c r="C45">
        <v>55</v>
      </c>
      <c r="D45">
        <v>55</v>
      </c>
      <c r="E45">
        <v>55</v>
      </c>
      <c r="F45">
        <f t="shared" si="5"/>
        <v>100</v>
      </c>
      <c r="G45">
        <v>5</v>
      </c>
      <c r="H45">
        <v>11</v>
      </c>
      <c r="I45">
        <v>18</v>
      </c>
      <c r="J45">
        <v>16</v>
      </c>
      <c r="K45">
        <v>5</v>
      </c>
    </row>
    <row r="46" spans="1:12">
      <c r="B46" t="s">
        <v>17</v>
      </c>
      <c r="C46">
        <v>55</v>
      </c>
      <c r="D46">
        <v>55</v>
      </c>
      <c r="E46">
        <v>55</v>
      </c>
      <c r="F46">
        <f t="shared" si="5"/>
        <v>100</v>
      </c>
      <c r="G46">
        <v>5</v>
      </c>
      <c r="H46">
        <v>6</v>
      </c>
      <c r="I46">
        <v>18</v>
      </c>
      <c r="J46">
        <v>15</v>
      </c>
      <c r="K46">
        <v>10</v>
      </c>
      <c r="L46">
        <v>1</v>
      </c>
    </row>
    <row r="47" spans="1:12">
      <c r="B47" t="s">
        <v>18</v>
      </c>
      <c r="C47">
        <v>55</v>
      </c>
      <c r="D47">
        <v>55</v>
      </c>
      <c r="E47">
        <v>55</v>
      </c>
      <c r="F47">
        <f t="shared" si="5"/>
        <v>100</v>
      </c>
      <c r="G47">
        <v>6</v>
      </c>
      <c r="H47">
        <v>17</v>
      </c>
      <c r="I47">
        <v>24</v>
      </c>
      <c r="J47">
        <v>8</v>
      </c>
    </row>
    <row r="48" spans="1:12">
      <c r="B48" t="s">
        <v>19</v>
      </c>
      <c r="C48">
        <v>55</v>
      </c>
      <c r="D48">
        <v>55</v>
      </c>
      <c r="E48">
        <v>55</v>
      </c>
      <c r="F48">
        <f t="shared" si="5"/>
        <v>100</v>
      </c>
      <c r="G48">
        <v>5</v>
      </c>
      <c r="H48">
        <v>19</v>
      </c>
      <c r="I48">
        <v>22</v>
      </c>
      <c r="J48">
        <v>9</v>
      </c>
    </row>
    <row r="50" spans="1:11">
      <c r="A50" t="s">
        <v>36</v>
      </c>
      <c r="B50" t="s">
        <v>13</v>
      </c>
      <c r="C50">
        <v>54</v>
      </c>
      <c r="D50">
        <v>54</v>
      </c>
      <c r="E50">
        <v>54</v>
      </c>
      <c r="F50">
        <f>ROUND(E50/D50*100,1)</f>
        <v>100</v>
      </c>
      <c r="G50">
        <v>3</v>
      </c>
      <c r="H50">
        <v>28</v>
      </c>
      <c r="I50">
        <v>14</v>
      </c>
      <c r="J50">
        <v>8</v>
      </c>
      <c r="K50">
        <v>1</v>
      </c>
    </row>
    <row r="51" spans="1:11">
      <c r="B51" t="s">
        <v>14</v>
      </c>
      <c r="C51">
        <v>54</v>
      </c>
      <c r="D51">
        <v>54</v>
      </c>
      <c r="E51">
        <v>54</v>
      </c>
      <c r="F51">
        <f t="shared" ref="F51:F56" si="6">ROUND(E51/D51*100,1)</f>
        <v>100</v>
      </c>
      <c r="G51">
        <v>21</v>
      </c>
      <c r="H51">
        <v>20</v>
      </c>
      <c r="I51">
        <v>13</v>
      </c>
    </row>
    <row r="52" spans="1:11">
      <c r="B52" t="s">
        <v>15</v>
      </c>
      <c r="C52">
        <v>54</v>
      </c>
      <c r="D52">
        <v>54</v>
      </c>
      <c r="E52">
        <v>54</v>
      </c>
      <c r="F52">
        <f t="shared" si="6"/>
        <v>100</v>
      </c>
      <c r="G52">
        <v>16</v>
      </c>
      <c r="H52">
        <v>28</v>
      </c>
      <c r="I52">
        <v>8</v>
      </c>
      <c r="J52">
        <v>2</v>
      </c>
    </row>
    <row r="53" spans="1:11">
      <c r="B53" t="s">
        <v>16</v>
      </c>
      <c r="C53">
        <v>54</v>
      </c>
      <c r="D53">
        <v>54</v>
      </c>
      <c r="E53">
        <v>54</v>
      </c>
      <c r="F53">
        <f t="shared" si="6"/>
        <v>100</v>
      </c>
      <c r="G53">
        <v>3</v>
      </c>
      <c r="H53">
        <v>16</v>
      </c>
      <c r="I53">
        <v>27</v>
      </c>
      <c r="J53">
        <v>8</v>
      </c>
    </row>
    <row r="54" spans="1:11">
      <c r="B54" t="s">
        <v>17</v>
      </c>
      <c r="C54">
        <v>54</v>
      </c>
      <c r="D54">
        <v>54</v>
      </c>
      <c r="E54">
        <v>54</v>
      </c>
      <c r="F54">
        <f t="shared" si="6"/>
        <v>100</v>
      </c>
      <c r="G54">
        <v>8</v>
      </c>
      <c r="H54">
        <v>13</v>
      </c>
      <c r="I54">
        <v>19</v>
      </c>
      <c r="J54">
        <v>13</v>
      </c>
      <c r="K54">
        <v>1</v>
      </c>
    </row>
    <row r="55" spans="1:11">
      <c r="B55" t="s">
        <v>18</v>
      </c>
      <c r="C55">
        <v>54</v>
      </c>
      <c r="D55">
        <v>54</v>
      </c>
      <c r="E55">
        <v>54</v>
      </c>
      <c r="F55">
        <f t="shared" si="6"/>
        <v>100</v>
      </c>
      <c r="G55">
        <v>11</v>
      </c>
      <c r="H55">
        <v>30</v>
      </c>
      <c r="I55">
        <v>13</v>
      </c>
    </row>
    <row r="56" spans="1:11">
      <c r="B56" t="s">
        <v>19</v>
      </c>
      <c r="C56">
        <v>54</v>
      </c>
      <c r="D56">
        <v>54</v>
      </c>
      <c r="E56">
        <v>54</v>
      </c>
      <c r="F56">
        <f t="shared" si="6"/>
        <v>100</v>
      </c>
      <c r="G56">
        <v>7</v>
      </c>
      <c r="H56">
        <v>30</v>
      </c>
      <c r="I56">
        <v>15</v>
      </c>
      <c r="J56">
        <v>2</v>
      </c>
    </row>
    <row r="58" spans="1:11">
      <c r="A58" t="s">
        <v>35</v>
      </c>
      <c r="B58" t="s">
        <v>13</v>
      </c>
      <c r="C58">
        <v>52</v>
      </c>
      <c r="D58">
        <v>52</v>
      </c>
      <c r="E58">
        <v>52</v>
      </c>
      <c r="F58">
        <f>ROUND(E58/D58*100,1)</f>
        <v>100</v>
      </c>
      <c r="G58">
        <v>12</v>
      </c>
      <c r="H58">
        <v>17</v>
      </c>
      <c r="I58">
        <v>18</v>
      </c>
      <c r="J58">
        <v>5</v>
      </c>
    </row>
    <row r="59" spans="1:11">
      <c r="B59" t="s">
        <v>14</v>
      </c>
      <c r="C59">
        <v>52</v>
      </c>
      <c r="D59">
        <v>52</v>
      </c>
      <c r="E59">
        <v>52</v>
      </c>
      <c r="F59">
        <f t="shared" ref="F59:F64" si="7">ROUND(E59/D59*100,1)</f>
        <v>100</v>
      </c>
      <c r="G59">
        <v>12</v>
      </c>
      <c r="H59">
        <v>21</v>
      </c>
      <c r="I59">
        <v>19</v>
      </c>
    </row>
    <row r="60" spans="1:11">
      <c r="B60" t="s">
        <v>15</v>
      </c>
      <c r="C60">
        <v>52</v>
      </c>
      <c r="D60">
        <v>52</v>
      </c>
      <c r="E60">
        <v>52</v>
      </c>
      <c r="F60">
        <f t="shared" si="7"/>
        <v>100</v>
      </c>
      <c r="G60">
        <v>20</v>
      </c>
      <c r="H60">
        <v>23</v>
      </c>
      <c r="I60">
        <v>8</v>
      </c>
      <c r="J60">
        <v>1</v>
      </c>
    </row>
    <row r="61" spans="1:11">
      <c r="B61" t="s">
        <v>16</v>
      </c>
      <c r="C61">
        <v>52</v>
      </c>
      <c r="D61">
        <v>52</v>
      </c>
      <c r="E61">
        <v>52</v>
      </c>
      <c r="F61">
        <f t="shared" si="7"/>
        <v>100</v>
      </c>
      <c r="G61">
        <v>7</v>
      </c>
      <c r="H61">
        <v>11</v>
      </c>
      <c r="I61">
        <v>21</v>
      </c>
      <c r="J61">
        <v>12</v>
      </c>
      <c r="K61">
        <v>1</v>
      </c>
    </row>
    <row r="62" spans="1:11">
      <c r="B62" t="s">
        <v>17</v>
      </c>
      <c r="C62">
        <v>52</v>
      </c>
      <c r="D62">
        <v>52</v>
      </c>
      <c r="E62">
        <v>52</v>
      </c>
      <c r="F62">
        <f t="shared" si="7"/>
        <v>100</v>
      </c>
      <c r="G62">
        <v>6</v>
      </c>
      <c r="H62">
        <v>17</v>
      </c>
      <c r="I62">
        <v>10</v>
      </c>
      <c r="J62">
        <v>16</v>
      </c>
      <c r="K62">
        <v>3</v>
      </c>
    </row>
    <row r="63" spans="1:11">
      <c r="B63" t="s">
        <v>18</v>
      </c>
      <c r="C63">
        <v>52</v>
      </c>
      <c r="D63">
        <v>52</v>
      </c>
      <c r="E63">
        <v>52</v>
      </c>
      <c r="F63">
        <f t="shared" si="7"/>
        <v>100</v>
      </c>
      <c r="G63">
        <v>15</v>
      </c>
      <c r="H63">
        <v>20</v>
      </c>
      <c r="I63">
        <v>15</v>
      </c>
      <c r="J63">
        <v>2</v>
      </c>
    </row>
    <row r="64" spans="1:11">
      <c r="B64" t="s">
        <v>19</v>
      </c>
      <c r="C64">
        <v>52</v>
      </c>
      <c r="D64">
        <v>52</v>
      </c>
      <c r="E64">
        <v>52</v>
      </c>
      <c r="F64">
        <f t="shared" si="7"/>
        <v>100</v>
      </c>
      <c r="G64">
        <v>9</v>
      </c>
      <c r="H64">
        <v>16</v>
      </c>
      <c r="I64">
        <v>24</v>
      </c>
      <c r="J64">
        <v>3</v>
      </c>
    </row>
    <row r="66" spans="1:12">
      <c r="A66" t="s">
        <v>34</v>
      </c>
      <c r="B66" t="s">
        <v>13</v>
      </c>
      <c r="C66">
        <v>50</v>
      </c>
      <c r="D66">
        <v>50</v>
      </c>
      <c r="E66">
        <v>50</v>
      </c>
      <c r="F66">
        <f>ROUND(E66/D66*100,1)</f>
        <v>100</v>
      </c>
      <c r="G66">
        <v>3</v>
      </c>
      <c r="H66">
        <v>12</v>
      </c>
      <c r="I66">
        <v>17</v>
      </c>
      <c r="J66">
        <v>11</v>
      </c>
      <c r="K66">
        <v>5</v>
      </c>
      <c r="L66">
        <v>2</v>
      </c>
    </row>
    <row r="67" spans="1:12">
      <c r="B67" t="s">
        <v>14</v>
      </c>
      <c r="C67">
        <v>50</v>
      </c>
      <c r="D67">
        <v>50</v>
      </c>
      <c r="E67">
        <v>50</v>
      </c>
      <c r="F67">
        <f t="shared" ref="F67:F72" si="8">ROUND(E67/D67*100,1)</f>
        <v>100</v>
      </c>
      <c r="G67">
        <v>15</v>
      </c>
      <c r="H67">
        <v>23</v>
      </c>
      <c r="I67">
        <v>10</v>
      </c>
      <c r="J67">
        <v>2</v>
      </c>
    </row>
    <row r="68" spans="1:12">
      <c r="B68" t="s">
        <v>15</v>
      </c>
      <c r="C68">
        <v>50</v>
      </c>
      <c r="D68">
        <v>50</v>
      </c>
      <c r="E68">
        <v>50</v>
      </c>
      <c r="F68">
        <f t="shared" si="8"/>
        <v>100</v>
      </c>
      <c r="G68">
        <v>22</v>
      </c>
      <c r="H68">
        <v>24</v>
      </c>
      <c r="I68">
        <v>4</v>
      </c>
    </row>
    <row r="69" spans="1:12">
      <c r="B69" t="s">
        <v>16</v>
      </c>
      <c r="C69">
        <v>50</v>
      </c>
      <c r="D69">
        <v>50</v>
      </c>
      <c r="E69">
        <v>50</v>
      </c>
      <c r="F69">
        <f t="shared" si="8"/>
        <v>100</v>
      </c>
      <c r="G69">
        <v>5</v>
      </c>
      <c r="H69">
        <v>8</v>
      </c>
      <c r="I69">
        <v>21</v>
      </c>
      <c r="J69">
        <v>12</v>
      </c>
      <c r="K69">
        <v>4</v>
      </c>
    </row>
    <row r="70" spans="1:12">
      <c r="B70" t="s">
        <v>17</v>
      </c>
      <c r="C70">
        <v>50</v>
      </c>
      <c r="D70">
        <v>50</v>
      </c>
      <c r="E70">
        <v>50</v>
      </c>
      <c r="F70">
        <f t="shared" si="8"/>
        <v>100</v>
      </c>
      <c r="G70">
        <v>9</v>
      </c>
      <c r="H70">
        <v>10</v>
      </c>
      <c r="I70">
        <v>15</v>
      </c>
      <c r="J70">
        <v>11</v>
      </c>
      <c r="K70">
        <v>5</v>
      </c>
    </row>
    <row r="71" spans="1:12">
      <c r="B71" t="s">
        <v>18</v>
      </c>
      <c r="C71">
        <v>50</v>
      </c>
      <c r="D71">
        <v>50</v>
      </c>
      <c r="E71">
        <v>50</v>
      </c>
      <c r="F71">
        <f t="shared" si="8"/>
        <v>100</v>
      </c>
      <c r="G71">
        <v>17</v>
      </c>
      <c r="H71">
        <v>19</v>
      </c>
      <c r="I71">
        <v>9</v>
      </c>
      <c r="J71">
        <v>5</v>
      </c>
    </row>
    <row r="72" spans="1:12">
      <c r="B72" t="s">
        <v>19</v>
      </c>
      <c r="C72">
        <v>50</v>
      </c>
      <c r="D72">
        <v>50</v>
      </c>
      <c r="E72">
        <v>50</v>
      </c>
      <c r="F72">
        <f t="shared" si="8"/>
        <v>100</v>
      </c>
      <c r="G72">
        <v>7</v>
      </c>
      <c r="H72">
        <v>20</v>
      </c>
      <c r="I72">
        <v>16</v>
      </c>
      <c r="J72">
        <v>7</v>
      </c>
    </row>
    <row r="74" spans="1:12">
      <c r="A74" t="s">
        <v>33</v>
      </c>
      <c r="B74" t="s">
        <v>13</v>
      </c>
      <c r="C74">
        <v>51</v>
      </c>
      <c r="D74">
        <v>51</v>
      </c>
      <c r="E74">
        <v>51</v>
      </c>
      <c r="F74">
        <f>ROUND(E74/D74*100,1)</f>
        <v>100</v>
      </c>
      <c r="G74">
        <v>10</v>
      </c>
      <c r="H74">
        <v>16</v>
      </c>
      <c r="I74">
        <v>14</v>
      </c>
      <c r="J74">
        <v>11</v>
      </c>
    </row>
    <row r="75" spans="1:12">
      <c r="B75" t="s">
        <v>14</v>
      </c>
      <c r="C75">
        <v>51</v>
      </c>
      <c r="D75">
        <v>51</v>
      </c>
      <c r="E75">
        <v>51</v>
      </c>
      <c r="F75">
        <f t="shared" ref="F75:F80" si="9">ROUND(E75/D75*100,1)</f>
        <v>100</v>
      </c>
      <c r="G75">
        <v>20</v>
      </c>
      <c r="H75">
        <v>19</v>
      </c>
      <c r="I75">
        <v>7</v>
      </c>
      <c r="J75">
        <v>5</v>
      </c>
    </row>
    <row r="76" spans="1:12">
      <c r="B76" t="s">
        <v>15</v>
      </c>
      <c r="C76">
        <v>51</v>
      </c>
      <c r="D76">
        <v>51</v>
      </c>
      <c r="E76">
        <v>51</v>
      </c>
      <c r="F76">
        <f t="shared" si="9"/>
        <v>100</v>
      </c>
      <c r="G76">
        <v>6</v>
      </c>
      <c r="H76">
        <v>20</v>
      </c>
      <c r="I76">
        <v>20</v>
      </c>
      <c r="J76">
        <v>5</v>
      </c>
    </row>
    <row r="77" spans="1:12">
      <c r="B77" t="s">
        <v>16</v>
      </c>
      <c r="C77">
        <v>51</v>
      </c>
      <c r="D77">
        <v>51</v>
      </c>
      <c r="E77">
        <v>51</v>
      </c>
      <c r="F77">
        <f t="shared" si="9"/>
        <v>100</v>
      </c>
      <c r="G77">
        <v>19</v>
      </c>
      <c r="H77">
        <v>11</v>
      </c>
      <c r="I77">
        <v>9</v>
      </c>
      <c r="J77">
        <v>9</v>
      </c>
      <c r="K77">
        <v>3</v>
      </c>
    </row>
    <row r="78" spans="1:12">
      <c r="B78" t="s">
        <v>17</v>
      </c>
      <c r="C78">
        <v>51</v>
      </c>
      <c r="D78">
        <v>51</v>
      </c>
      <c r="E78">
        <v>51</v>
      </c>
      <c r="F78">
        <f t="shared" si="9"/>
        <v>100</v>
      </c>
      <c r="G78">
        <v>15</v>
      </c>
      <c r="H78">
        <v>14</v>
      </c>
      <c r="I78">
        <v>11</v>
      </c>
      <c r="J78">
        <v>10</v>
      </c>
      <c r="K78">
        <v>1</v>
      </c>
    </row>
    <row r="79" spans="1:12">
      <c r="B79" t="s">
        <v>18</v>
      </c>
      <c r="C79">
        <v>51</v>
      </c>
      <c r="D79">
        <v>51</v>
      </c>
      <c r="E79">
        <v>51</v>
      </c>
      <c r="F79">
        <f t="shared" si="9"/>
        <v>100</v>
      </c>
      <c r="G79">
        <v>14</v>
      </c>
      <c r="H79">
        <v>17</v>
      </c>
      <c r="I79">
        <v>10</v>
      </c>
      <c r="J79">
        <v>5</v>
      </c>
      <c r="K79">
        <v>5</v>
      </c>
    </row>
    <row r="80" spans="1:12">
      <c r="B80" t="s">
        <v>19</v>
      </c>
      <c r="C80">
        <v>51</v>
      </c>
      <c r="D80">
        <v>51</v>
      </c>
      <c r="E80">
        <v>51</v>
      </c>
      <c r="F80">
        <f t="shared" si="9"/>
        <v>100</v>
      </c>
      <c r="G80">
        <v>6</v>
      </c>
      <c r="H80">
        <v>13</v>
      </c>
      <c r="I80">
        <v>22</v>
      </c>
      <c r="J80">
        <v>10</v>
      </c>
    </row>
    <row r="82" spans="1:13">
      <c r="A82" t="s">
        <v>31</v>
      </c>
      <c r="B82" t="s">
        <v>13</v>
      </c>
      <c r="C82">
        <v>50</v>
      </c>
      <c r="D82">
        <v>50</v>
      </c>
      <c r="E82">
        <v>50</v>
      </c>
      <c r="F82">
        <f>ROUND(E82/D82*100,1)</f>
        <v>100</v>
      </c>
      <c r="G82">
        <v>3</v>
      </c>
      <c r="H82">
        <v>12</v>
      </c>
      <c r="I82">
        <v>20</v>
      </c>
      <c r="J82">
        <v>12</v>
      </c>
      <c r="K82">
        <v>3</v>
      </c>
    </row>
    <row r="83" spans="1:13">
      <c r="B83" t="s">
        <v>14</v>
      </c>
      <c r="C83">
        <v>50</v>
      </c>
      <c r="D83">
        <v>50</v>
      </c>
      <c r="E83">
        <v>50</v>
      </c>
      <c r="F83">
        <f t="shared" ref="F83:F88" si="10">ROUND(E83/D83*100,1)</f>
        <v>100</v>
      </c>
      <c r="G83">
        <v>13</v>
      </c>
      <c r="H83">
        <v>24</v>
      </c>
      <c r="I83">
        <v>13</v>
      </c>
    </row>
    <row r="84" spans="1:13">
      <c r="B84" t="s">
        <v>15</v>
      </c>
      <c r="C84">
        <v>50</v>
      </c>
      <c r="D84">
        <v>50</v>
      </c>
      <c r="E84">
        <v>50</v>
      </c>
      <c r="F84">
        <f t="shared" si="10"/>
        <v>100</v>
      </c>
      <c r="G84">
        <v>16</v>
      </c>
      <c r="H84">
        <v>23</v>
      </c>
      <c r="I84">
        <v>10</v>
      </c>
      <c r="J84">
        <v>1</v>
      </c>
    </row>
    <row r="85" spans="1:13">
      <c r="B85" t="s">
        <v>16</v>
      </c>
      <c r="C85">
        <v>50</v>
      </c>
      <c r="D85">
        <v>50</v>
      </c>
      <c r="E85">
        <v>50</v>
      </c>
      <c r="F85">
        <f t="shared" si="10"/>
        <v>100</v>
      </c>
      <c r="G85">
        <v>4</v>
      </c>
      <c r="H85">
        <v>9</v>
      </c>
      <c r="I85">
        <v>12</v>
      </c>
      <c r="J85">
        <v>10</v>
      </c>
      <c r="K85">
        <v>9</v>
      </c>
      <c r="L85">
        <v>6</v>
      </c>
    </row>
    <row r="86" spans="1:13">
      <c r="B86" t="s">
        <v>17</v>
      </c>
      <c r="C86">
        <v>50</v>
      </c>
      <c r="D86">
        <v>50</v>
      </c>
      <c r="E86">
        <v>50</v>
      </c>
      <c r="F86">
        <f t="shared" si="10"/>
        <v>100</v>
      </c>
      <c r="G86">
        <v>4</v>
      </c>
      <c r="H86">
        <v>8</v>
      </c>
      <c r="I86">
        <v>16</v>
      </c>
      <c r="J86">
        <v>15</v>
      </c>
      <c r="K86">
        <v>7</v>
      </c>
    </row>
    <row r="87" spans="1:13">
      <c r="B87" t="s">
        <v>18</v>
      </c>
      <c r="C87">
        <v>50</v>
      </c>
      <c r="D87">
        <v>50</v>
      </c>
      <c r="E87">
        <v>50</v>
      </c>
      <c r="F87">
        <f t="shared" si="10"/>
        <v>100</v>
      </c>
      <c r="G87">
        <v>13</v>
      </c>
      <c r="H87">
        <v>26</v>
      </c>
      <c r="I87">
        <v>11</v>
      </c>
    </row>
    <row r="88" spans="1:13">
      <c r="B88" t="s">
        <v>19</v>
      </c>
      <c r="C88">
        <v>50</v>
      </c>
      <c r="D88">
        <v>50</v>
      </c>
      <c r="E88">
        <v>50</v>
      </c>
      <c r="F88">
        <f t="shared" si="10"/>
        <v>100</v>
      </c>
      <c r="G88">
        <v>3</v>
      </c>
      <c r="H88">
        <v>22</v>
      </c>
      <c r="I88">
        <v>16</v>
      </c>
      <c r="J88">
        <v>9</v>
      </c>
    </row>
    <row r="90" spans="1:13">
      <c r="A90" t="s">
        <v>30</v>
      </c>
      <c r="B90" t="s">
        <v>13</v>
      </c>
      <c r="C90">
        <v>51</v>
      </c>
      <c r="D90">
        <v>51</v>
      </c>
      <c r="E90">
        <v>51</v>
      </c>
      <c r="F90">
        <f>ROUND(E90/D90*100,1)</f>
        <v>100</v>
      </c>
      <c r="G90">
        <v>6</v>
      </c>
      <c r="H90">
        <v>20</v>
      </c>
      <c r="I90">
        <v>21</v>
      </c>
      <c r="J90">
        <v>4</v>
      </c>
    </row>
    <row r="91" spans="1:13">
      <c r="B91" t="s">
        <v>14</v>
      </c>
      <c r="C91">
        <v>51</v>
      </c>
      <c r="D91">
        <v>51</v>
      </c>
      <c r="E91">
        <v>51</v>
      </c>
      <c r="F91">
        <f t="shared" ref="F91:F96" si="11">ROUND(E91/D91*100,1)</f>
        <v>100</v>
      </c>
      <c r="G91">
        <v>14</v>
      </c>
      <c r="H91">
        <v>29</v>
      </c>
      <c r="I91">
        <v>8</v>
      </c>
    </row>
    <row r="92" spans="1:13">
      <c r="B92" t="s">
        <v>15</v>
      </c>
      <c r="C92">
        <v>51</v>
      </c>
      <c r="D92">
        <v>51</v>
      </c>
      <c r="E92">
        <v>51</v>
      </c>
      <c r="F92">
        <f t="shared" si="11"/>
        <v>100</v>
      </c>
      <c r="G92">
        <v>25</v>
      </c>
      <c r="H92">
        <v>22</v>
      </c>
      <c r="I92">
        <v>4</v>
      </c>
    </row>
    <row r="93" spans="1:13">
      <c r="B93" t="s">
        <v>16</v>
      </c>
      <c r="C93">
        <v>51</v>
      </c>
      <c r="D93">
        <v>51</v>
      </c>
      <c r="E93">
        <v>51</v>
      </c>
      <c r="F93">
        <f t="shared" si="11"/>
        <v>100</v>
      </c>
      <c r="G93">
        <v>8</v>
      </c>
      <c r="H93">
        <v>10</v>
      </c>
      <c r="I93">
        <v>12</v>
      </c>
      <c r="J93">
        <v>9</v>
      </c>
      <c r="K93">
        <v>6</v>
      </c>
      <c r="L93">
        <v>5</v>
      </c>
      <c r="M93">
        <v>1</v>
      </c>
    </row>
    <row r="94" spans="1:13">
      <c r="B94" t="s">
        <v>17</v>
      </c>
      <c r="C94">
        <v>51</v>
      </c>
      <c r="D94">
        <v>51</v>
      </c>
      <c r="E94">
        <v>51</v>
      </c>
      <c r="F94">
        <f t="shared" si="11"/>
        <v>100</v>
      </c>
      <c r="G94">
        <v>7</v>
      </c>
      <c r="H94">
        <v>11</v>
      </c>
      <c r="I94">
        <v>15</v>
      </c>
      <c r="J94">
        <v>11</v>
      </c>
      <c r="K94">
        <v>7</v>
      </c>
    </row>
    <row r="95" spans="1:13">
      <c r="B95" t="s">
        <v>18</v>
      </c>
      <c r="C95">
        <v>51</v>
      </c>
      <c r="D95">
        <v>51</v>
      </c>
      <c r="E95">
        <v>51</v>
      </c>
      <c r="F95">
        <f t="shared" si="11"/>
        <v>100</v>
      </c>
      <c r="G95">
        <v>20</v>
      </c>
      <c r="H95">
        <v>24</v>
      </c>
      <c r="I95">
        <v>6</v>
      </c>
      <c r="J95">
        <v>1</v>
      </c>
    </row>
    <row r="96" spans="1:13">
      <c r="B96" t="s">
        <v>19</v>
      </c>
      <c r="C96">
        <v>51</v>
      </c>
      <c r="D96">
        <v>51</v>
      </c>
      <c r="E96">
        <v>51</v>
      </c>
      <c r="F96">
        <f t="shared" si="11"/>
        <v>100</v>
      </c>
      <c r="G96">
        <v>8</v>
      </c>
      <c r="H96">
        <v>22</v>
      </c>
      <c r="I96">
        <v>17</v>
      </c>
      <c r="J96">
        <v>4</v>
      </c>
    </row>
    <row r="98" spans="1:13">
      <c r="A98" s="4" t="s">
        <v>26</v>
      </c>
      <c r="B98" t="s">
        <v>13</v>
      </c>
      <c r="C98">
        <v>45</v>
      </c>
      <c r="D98">
        <v>45</v>
      </c>
      <c r="E98">
        <v>45</v>
      </c>
      <c r="F98">
        <f>ROUND(E98/D98*100,1)</f>
        <v>100</v>
      </c>
      <c r="G98">
        <v>10</v>
      </c>
      <c r="H98">
        <v>8</v>
      </c>
      <c r="I98">
        <v>8</v>
      </c>
      <c r="J98">
        <v>7</v>
      </c>
      <c r="K98">
        <v>8</v>
      </c>
      <c r="L98">
        <v>4</v>
      </c>
    </row>
    <row r="99" spans="1:13">
      <c r="B99" t="s">
        <v>14</v>
      </c>
      <c r="C99">
        <v>28</v>
      </c>
      <c r="D99">
        <v>28</v>
      </c>
      <c r="E99">
        <v>28</v>
      </c>
      <c r="F99">
        <f t="shared" ref="F99:F104" si="12">ROUND(E99/D99*100,1)</f>
        <v>100</v>
      </c>
      <c r="G99">
        <v>5</v>
      </c>
      <c r="H99">
        <v>4</v>
      </c>
      <c r="I99">
        <v>4</v>
      </c>
      <c r="J99">
        <v>3</v>
      </c>
      <c r="K99">
        <v>8</v>
      </c>
      <c r="L99">
        <v>4</v>
      </c>
    </row>
    <row r="100" spans="1:13">
      <c r="B100" t="s">
        <v>15</v>
      </c>
      <c r="C100">
        <v>17</v>
      </c>
      <c r="D100">
        <v>17</v>
      </c>
      <c r="E100">
        <v>17</v>
      </c>
      <c r="F100">
        <f t="shared" si="12"/>
        <v>100</v>
      </c>
      <c r="G100">
        <v>5</v>
      </c>
      <c r="H100">
        <v>4</v>
      </c>
      <c r="I100">
        <v>1</v>
      </c>
      <c r="J100">
        <v>4</v>
      </c>
      <c r="K100">
        <v>2</v>
      </c>
      <c r="L100">
        <v>1</v>
      </c>
    </row>
    <row r="101" spans="1:13">
      <c r="B101" t="s">
        <v>16</v>
      </c>
      <c r="C101">
        <v>45</v>
      </c>
      <c r="D101">
        <v>45</v>
      </c>
      <c r="E101">
        <v>45</v>
      </c>
      <c r="F101">
        <f t="shared" si="12"/>
        <v>100</v>
      </c>
      <c r="G101">
        <v>4</v>
      </c>
      <c r="H101">
        <v>5</v>
      </c>
      <c r="I101">
        <v>2</v>
      </c>
      <c r="J101">
        <v>5</v>
      </c>
      <c r="K101">
        <v>11</v>
      </c>
      <c r="L101">
        <v>9</v>
      </c>
      <c r="M101">
        <v>9</v>
      </c>
    </row>
    <row r="102" spans="1:13">
      <c r="B102" t="s">
        <v>17</v>
      </c>
      <c r="C102">
        <v>45</v>
      </c>
      <c r="D102">
        <v>45</v>
      </c>
      <c r="E102">
        <v>45</v>
      </c>
      <c r="F102">
        <f t="shared" si="12"/>
        <v>100</v>
      </c>
      <c r="G102">
        <v>5</v>
      </c>
      <c r="H102">
        <v>7</v>
      </c>
      <c r="I102">
        <v>8</v>
      </c>
      <c r="J102">
        <v>3</v>
      </c>
      <c r="K102">
        <v>10</v>
      </c>
      <c r="L102">
        <v>4</v>
      </c>
      <c r="M102">
        <v>8</v>
      </c>
    </row>
    <row r="103" spans="1:13">
      <c r="B103" t="s">
        <v>18</v>
      </c>
      <c r="C103">
        <v>45</v>
      </c>
      <c r="D103">
        <v>45</v>
      </c>
      <c r="E103">
        <v>45</v>
      </c>
      <c r="F103">
        <f t="shared" si="12"/>
        <v>100</v>
      </c>
      <c r="G103">
        <v>5</v>
      </c>
      <c r="H103">
        <v>10</v>
      </c>
      <c r="I103">
        <v>9</v>
      </c>
      <c r="J103">
        <v>7</v>
      </c>
      <c r="K103">
        <v>8</v>
      </c>
      <c r="L103">
        <v>6</v>
      </c>
    </row>
    <row r="104" spans="1:13">
      <c r="B104" t="s">
        <v>19</v>
      </c>
      <c r="C104">
        <v>45</v>
      </c>
      <c r="D104">
        <v>45</v>
      </c>
      <c r="E104">
        <v>45</v>
      </c>
      <c r="F104">
        <f t="shared" si="12"/>
        <v>100</v>
      </c>
      <c r="G104">
        <v>5</v>
      </c>
      <c r="H104">
        <v>9</v>
      </c>
      <c r="I104">
        <v>5</v>
      </c>
      <c r="J104">
        <v>7</v>
      </c>
      <c r="K104">
        <v>12</v>
      </c>
      <c r="L104">
        <v>7</v>
      </c>
    </row>
    <row r="106" spans="1:13">
      <c r="A106" t="s">
        <v>27</v>
      </c>
      <c r="B106" t="s">
        <v>13</v>
      </c>
      <c r="C106">
        <v>44</v>
      </c>
      <c r="D106">
        <v>44</v>
      </c>
      <c r="E106">
        <v>44</v>
      </c>
      <c r="F106">
        <f>ROUND(E106/D106*100,1)</f>
        <v>100</v>
      </c>
      <c r="G106">
        <v>9</v>
      </c>
      <c r="H106">
        <v>15</v>
      </c>
      <c r="I106">
        <v>9</v>
      </c>
      <c r="J106">
        <v>4</v>
      </c>
      <c r="K106">
        <v>5</v>
      </c>
      <c r="L106">
        <v>2</v>
      </c>
    </row>
    <row r="107" spans="1:13">
      <c r="B107" t="s">
        <v>14</v>
      </c>
      <c r="C107">
        <v>30</v>
      </c>
      <c r="D107">
        <v>30</v>
      </c>
      <c r="E107">
        <v>30</v>
      </c>
      <c r="F107">
        <f t="shared" ref="F107:F112" si="13">ROUND(E107/D107*100,1)</f>
        <v>100</v>
      </c>
      <c r="G107">
        <v>6</v>
      </c>
      <c r="H107">
        <v>6</v>
      </c>
      <c r="I107">
        <v>10</v>
      </c>
      <c r="J107">
        <v>6</v>
      </c>
      <c r="K107">
        <v>2</v>
      </c>
    </row>
    <row r="108" spans="1:13">
      <c r="B108" t="s">
        <v>15</v>
      </c>
      <c r="C108">
        <v>14</v>
      </c>
      <c r="D108">
        <v>14</v>
      </c>
      <c r="E108">
        <v>14</v>
      </c>
      <c r="F108">
        <f t="shared" si="13"/>
        <v>100</v>
      </c>
      <c r="G108">
        <v>1</v>
      </c>
      <c r="H108">
        <v>5</v>
      </c>
      <c r="I108">
        <v>5</v>
      </c>
      <c r="J108">
        <v>3</v>
      </c>
    </row>
    <row r="109" spans="1:13">
      <c r="B109" t="s">
        <v>16</v>
      </c>
      <c r="C109">
        <v>44</v>
      </c>
      <c r="D109">
        <v>44</v>
      </c>
      <c r="E109">
        <v>44</v>
      </c>
      <c r="F109">
        <f t="shared" si="13"/>
        <v>100</v>
      </c>
      <c r="G109">
        <v>6</v>
      </c>
      <c r="H109">
        <v>6</v>
      </c>
      <c r="I109">
        <v>5</v>
      </c>
      <c r="J109">
        <v>8</v>
      </c>
      <c r="K109">
        <v>11</v>
      </c>
      <c r="L109">
        <v>8</v>
      </c>
    </row>
    <row r="110" spans="1:13">
      <c r="B110" t="s">
        <v>17</v>
      </c>
      <c r="C110">
        <v>44</v>
      </c>
      <c r="D110">
        <v>44</v>
      </c>
      <c r="E110">
        <v>44</v>
      </c>
      <c r="F110">
        <f t="shared" si="13"/>
        <v>100</v>
      </c>
      <c r="G110">
        <v>3</v>
      </c>
      <c r="H110">
        <v>6</v>
      </c>
      <c r="I110">
        <v>10</v>
      </c>
      <c r="J110">
        <v>5</v>
      </c>
      <c r="K110">
        <v>7</v>
      </c>
      <c r="L110">
        <v>9</v>
      </c>
      <c r="M110">
        <v>4</v>
      </c>
    </row>
    <row r="111" spans="1:13">
      <c r="B111" t="s">
        <v>18</v>
      </c>
      <c r="C111">
        <v>44</v>
      </c>
      <c r="D111">
        <v>44</v>
      </c>
      <c r="E111">
        <v>44</v>
      </c>
      <c r="F111">
        <f t="shared" si="13"/>
        <v>100</v>
      </c>
      <c r="G111">
        <v>10</v>
      </c>
      <c r="H111">
        <v>7</v>
      </c>
      <c r="I111">
        <v>10</v>
      </c>
      <c r="J111">
        <v>5</v>
      </c>
      <c r="K111">
        <v>9</v>
      </c>
      <c r="L111">
        <v>3</v>
      </c>
    </row>
    <row r="112" spans="1:13">
      <c r="B112" t="s">
        <v>19</v>
      </c>
      <c r="C112">
        <v>44</v>
      </c>
      <c r="D112">
        <v>44</v>
      </c>
      <c r="E112">
        <v>44</v>
      </c>
      <c r="F112">
        <f t="shared" si="13"/>
        <v>100</v>
      </c>
      <c r="G112">
        <v>6</v>
      </c>
      <c r="H112">
        <v>7</v>
      </c>
      <c r="I112">
        <v>8</v>
      </c>
      <c r="J112">
        <v>8</v>
      </c>
      <c r="K112">
        <v>14</v>
      </c>
      <c r="L112">
        <v>1</v>
      </c>
    </row>
    <row r="114" spans="1:13">
      <c r="A114" t="s">
        <v>28</v>
      </c>
      <c r="B114" t="s">
        <v>13</v>
      </c>
      <c r="C114">
        <v>45</v>
      </c>
      <c r="D114">
        <v>45</v>
      </c>
      <c r="E114">
        <v>45</v>
      </c>
      <c r="F114">
        <f>ROUND(E114/D114*100,1)</f>
        <v>100</v>
      </c>
      <c r="G114">
        <v>2</v>
      </c>
      <c r="H114">
        <v>12</v>
      </c>
      <c r="I114">
        <v>7</v>
      </c>
      <c r="J114">
        <v>7</v>
      </c>
      <c r="K114">
        <v>13</v>
      </c>
      <c r="L114">
        <v>4</v>
      </c>
    </row>
    <row r="115" spans="1:13">
      <c r="B115" t="s">
        <v>14</v>
      </c>
      <c r="C115">
        <v>32</v>
      </c>
      <c r="D115">
        <v>32</v>
      </c>
      <c r="E115">
        <v>32</v>
      </c>
      <c r="F115">
        <f t="shared" ref="F115:F120" si="14">ROUND(E115/D115*100,1)</f>
        <v>100</v>
      </c>
      <c r="G115">
        <v>4</v>
      </c>
      <c r="H115">
        <v>1</v>
      </c>
      <c r="I115">
        <v>12</v>
      </c>
      <c r="J115">
        <v>6</v>
      </c>
      <c r="K115">
        <v>7</v>
      </c>
      <c r="L115">
        <v>2</v>
      </c>
    </row>
    <row r="116" spans="1:13">
      <c r="B116" t="s">
        <v>15</v>
      </c>
      <c r="C116">
        <v>13</v>
      </c>
      <c r="D116">
        <v>13</v>
      </c>
      <c r="E116">
        <v>13</v>
      </c>
      <c r="F116">
        <f t="shared" si="14"/>
        <v>100</v>
      </c>
      <c r="I116">
        <v>6</v>
      </c>
      <c r="J116">
        <v>2</v>
      </c>
      <c r="K116">
        <v>2</v>
      </c>
      <c r="L116">
        <v>3</v>
      </c>
    </row>
    <row r="117" spans="1:13">
      <c r="B117" t="s">
        <v>16</v>
      </c>
      <c r="C117">
        <v>45</v>
      </c>
      <c r="D117">
        <v>45</v>
      </c>
      <c r="E117">
        <v>45</v>
      </c>
      <c r="F117">
        <f t="shared" si="14"/>
        <v>100</v>
      </c>
      <c r="G117">
        <v>2</v>
      </c>
      <c r="H117">
        <v>5</v>
      </c>
      <c r="I117">
        <v>6</v>
      </c>
      <c r="J117">
        <v>4</v>
      </c>
      <c r="K117">
        <v>7</v>
      </c>
      <c r="L117">
        <v>13</v>
      </c>
      <c r="M117">
        <v>8</v>
      </c>
    </row>
    <row r="118" spans="1:13">
      <c r="B118" t="s">
        <v>17</v>
      </c>
      <c r="C118">
        <v>45</v>
      </c>
      <c r="D118">
        <v>45</v>
      </c>
      <c r="E118">
        <v>45</v>
      </c>
      <c r="F118">
        <f t="shared" si="14"/>
        <v>100</v>
      </c>
      <c r="G118">
        <v>1</v>
      </c>
      <c r="H118">
        <v>4</v>
      </c>
      <c r="I118">
        <v>10</v>
      </c>
      <c r="J118">
        <v>2</v>
      </c>
      <c r="K118">
        <v>6</v>
      </c>
      <c r="L118">
        <v>14</v>
      </c>
      <c r="M118">
        <v>8</v>
      </c>
    </row>
    <row r="119" spans="1:13">
      <c r="B119" t="s">
        <v>18</v>
      </c>
      <c r="C119">
        <v>45</v>
      </c>
      <c r="D119">
        <v>45</v>
      </c>
      <c r="E119">
        <v>45</v>
      </c>
      <c r="F119">
        <f t="shared" si="14"/>
        <v>100</v>
      </c>
      <c r="G119">
        <v>6</v>
      </c>
      <c r="H119">
        <v>3</v>
      </c>
      <c r="I119">
        <v>11</v>
      </c>
      <c r="J119">
        <v>9</v>
      </c>
      <c r="K119">
        <v>13</v>
      </c>
      <c r="L119">
        <v>3</v>
      </c>
    </row>
    <row r="120" spans="1:13">
      <c r="B120" t="s">
        <v>19</v>
      </c>
      <c r="C120">
        <v>45</v>
      </c>
      <c r="D120">
        <v>45</v>
      </c>
      <c r="E120">
        <v>45</v>
      </c>
      <c r="F120">
        <f t="shared" si="14"/>
        <v>100</v>
      </c>
      <c r="G120">
        <v>3</v>
      </c>
      <c r="H120">
        <v>3</v>
      </c>
      <c r="I120">
        <v>6</v>
      </c>
      <c r="J120">
        <v>11</v>
      </c>
      <c r="K120">
        <v>11</v>
      </c>
      <c r="L120">
        <v>10</v>
      </c>
      <c r="M120">
        <v>1</v>
      </c>
    </row>
    <row r="122" spans="1:13">
      <c r="A122" t="s">
        <v>29</v>
      </c>
      <c r="B122" t="s">
        <v>13</v>
      </c>
      <c r="C122">
        <v>46</v>
      </c>
      <c r="D122">
        <v>46</v>
      </c>
      <c r="E122">
        <v>46</v>
      </c>
      <c r="F122">
        <f>ROUND(E122/D122*100,1)</f>
        <v>100</v>
      </c>
      <c r="G122">
        <v>4</v>
      </c>
      <c r="H122">
        <v>7</v>
      </c>
      <c r="I122">
        <v>12</v>
      </c>
      <c r="J122">
        <v>16</v>
      </c>
      <c r="K122">
        <v>3</v>
      </c>
      <c r="L122">
        <v>2</v>
      </c>
      <c r="M122">
        <v>2</v>
      </c>
    </row>
    <row r="123" spans="1:13">
      <c r="B123" t="s">
        <v>14</v>
      </c>
      <c r="C123">
        <v>26</v>
      </c>
      <c r="D123">
        <v>26</v>
      </c>
      <c r="E123">
        <v>26</v>
      </c>
      <c r="F123">
        <f t="shared" ref="F123:F128" si="15">ROUND(E123/D123*100,1)</f>
        <v>100</v>
      </c>
      <c r="G123">
        <v>1</v>
      </c>
      <c r="H123">
        <v>5</v>
      </c>
      <c r="I123">
        <v>4</v>
      </c>
      <c r="J123">
        <v>8</v>
      </c>
      <c r="K123">
        <v>6</v>
      </c>
      <c r="L123">
        <v>2</v>
      </c>
    </row>
    <row r="124" spans="1:13">
      <c r="B124" t="s">
        <v>15</v>
      </c>
      <c r="C124">
        <v>20</v>
      </c>
      <c r="D124">
        <v>20</v>
      </c>
      <c r="E124">
        <v>20</v>
      </c>
      <c r="F124">
        <f t="shared" si="15"/>
        <v>100</v>
      </c>
      <c r="H124">
        <v>1</v>
      </c>
      <c r="I124">
        <v>3</v>
      </c>
      <c r="J124">
        <v>1</v>
      </c>
      <c r="K124">
        <v>5</v>
      </c>
      <c r="L124">
        <v>8</v>
      </c>
      <c r="M124">
        <v>2</v>
      </c>
    </row>
    <row r="125" spans="1:13">
      <c r="B125" t="s">
        <v>16</v>
      </c>
      <c r="C125">
        <v>46</v>
      </c>
      <c r="D125">
        <v>46</v>
      </c>
      <c r="E125">
        <v>46</v>
      </c>
      <c r="F125">
        <f t="shared" si="15"/>
        <v>100</v>
      </c>
      <c r="H125">
        <v>2</v>
      </c>
      <c r="I125">
        <v>5</v>
      </c>
      <c r="J125">
        <v>6</v>
      </c>
      <c r="K125">
        <v>12</v>
      </c>
      <c r="L125">
        <v>9</v>
      </c>
      <c r="M125">
        <v>12</v>
      </c>
    </row>
    <row r="126" spans="1:13">
      <c r="B126" t="s">
        <v>17</v>
      </c>
      <c r="C126">
        <v>46</v>
      </c>
      <c r="D126">
        <v>46</v>
      </c>
      <c r="E126">
        <v>46</v>
      </c>
      <c r="F126">
        <f t="shared" si="15"/>
        <v>100</v>
      </c>
      <c r="G126">
        <v>1</v>
      </c>
      <c r="H126">
        <v>1</v>
      </c>
      <c r="I126">
        <v>7</v>
      </c>
      <c r="J126">
        <v>7</v>
      </c>
      <c r="K126">
        <v>11</v>
      </c>
      <c r="L126">
        <v>8</v>
      </c>
      <c r="M126">
        <v>11</v>
      </c>
    </row>
    <row r="127" spans="1:13">
      <c r="B127" t="s">
        <v>18</v>
      </c>
      <c r="C127">
        <v>46</v>
      </c>
      <c r="D127">
        <v>46</v>
      </c>
      <c r="E127">
        <v>46</v>
      </c>
      <c r="F127">
        <f t="shared" si="15"/>
        <v>100</v>
      </c>
      <c r="G127">
        <v>3</v>
      </c>
      <c r="H127">
        <v>8</v>
      </c>
      <c r="I127">
        <v>9</v>
      </c>
      <c r="J127">
        <v>10</v>
      </c>
      <c r="K127">
        <v>10</v>
      </c>
      <c r="L127">
        <v>4</v>
      </c>
      <c r="M127">
        <v>2</v>
      </c>
    </row>
    <row r="128" spans="1:13">
      <c r="B128" t="s">
        <v>19</v>
      </c>
      <c r="C128">
        <v>46</v>
      </c>
      <c r="D128">
        <v>46</v>
      </c>
      <c r="E128">
        <v>46</v>
      </c>
      <c r="F128">
        <f t="shared" si="15"/>
        <v>100</v>
      </c>
      <c r="G128">
        <v>1</v>
      </c>
      <c r="H128">
        <v>2</v>
      </c>
      <c r="I128">
        <v>9</v>
      </c>
      <c r="J128">
        <v>14</v>
      </c>
      <c r="K128">
        <v>12</v>
      </c>
      <c r="L128">
        <v>5</v>
      </c>
      <c r="M12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A2" workbookViewId="0">
      <selection activeCell="C4" sqref="C4"/>
    </sheetView>
  </sheetViews>
  <sheetFormatPr defaultRowHeight="15"/>
  <cols>
    <col min="1" max="1" width="16.42578125" customWidth="1"/>
    <col min="2" max="2" width="9.7109375" customWidth="1"/>
    <col min="3" max="3" width="13.140625" customWidth="1"/>
    <col min="4" max="4" width="10.42578125" customWidth="1"/>
    <col min="15" max="16" width="0" hidden="1" customWidth="1"/>
  </cols>
  <sheetData>
    <row r="1" spans="1:16" ht="18.7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18.7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>
      <c r="A4" s="6" t="s">
        <v>39</v>
      </c>
      <c r="B4" s="5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s="11" customFormat="1" ht="31.5">
      <c r="A5" s="10" t="s">
        <v>25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</row>
    <row r="6" spans="1:16" ht="18" customHeight="1">
      <c r="A6" s="12" t="s">
        <v>13</v>
      </c>
      <c r="B6" s="2">
        <f>IF($B$4=11,'11-12'!C2+'11-12'!C12,IF($B$4=12,'11-12'!C22+'11-12'!C32))</f>
        <v>91</v>
      </c>
      <c r="C6" s="2">
        <f>IF($B$4=11,'11-12'!D2+'11-12'!D12,IF($B$4=12,'11-12'!D22+'11-12'!D32))</f>
        <v>91</v>
      </c>
      <c r="D6" s="2">
        <f>IF($B$4=11,'11-12'!E2+'11-12'!E12,IF($B$4=12,'11-12'!E22+'11-12'!E32))</f>
        <v>91</v>
      </c>
      <c r="E6" s="2">
        <f>ROUND(D6/C6*100,1)</f>
        <v>100</v>
      </c>
      <c r="F6" s="2">
        <f>IF($B$4=11,'11-12'!G2+'11-12'!G12,IF($B$4=12,'11-12'!G22+'11-12'!G32))</f>
        <v>1</v>
      </c>
      <c r="G6" s="2">
        <f>IF($B$4=11,'11-12'!H2+'11-12'!H12,IF($B$4=12,'11-12'!H22+'11-12'!H32))</f>
        <v>7</v>
      </c>
      <c r="H6" s="2">
        <f>IF($B$4=11,'11-12'!I2+'11-12'!I12,IF($B$4=12,'11-12'!I22+'11-12'!I32))</f>
        <v>19</v>
      </c>
      <c r="I6" s="2">
        <f>IF($B$4=11,'11-12'!J2+'11-12'!J12,IF($B$4=12,'11-12'!J22+'11-12'!J32))</f>
        <v>23</v>
      </c>
      <c r="J6" s="2">
        <f>IF($B$4=11,'11-12'!K2+'11-12'!K12,IF($B$4=12,'11-12'!K22+'11-12'!K32))</f>
        <v>18</v>
      </c>
      <c r="K6" s="2">
        <f>IF($B$4=11,'11-12'!L2+'11-12'!L12,IF($B$4=12,'11-12'!L22+'11-12'!L32))</f>
        <v>17</v>
      </c>
      <c r="L6" s="2">
        <f>IF($B$4=11,'11-12'!M2+'11-12'!M12,IF($B$4=12,'11-12'!M22+'11-12'!M32))</f>
        <v>6</v>
      </c>
      <c r="M6" s="2">
        <f>IF($B$4=11,'11-12'!N2+'11-12'!N12,IF($B$4=12,'11-12'!N22+'11-12'!N32))</f>
        <v>0</v>
      </c>
      <c r="O6">
        <f>SUM(F6:M6)</f>
        <v>91</v>
      </c>
      <c r="P6">
        <f>O6-D6</f>
        <v>0</v>
      </c>
    </row>
    <row r="7" spans="1:16" ht="18" customHeight="1">
      <c r="A7" s="12" t="s">
        <v>14</v>
      </c>
      <c r="B7" s="2">
        <f>IF($B$4=11,'11-12'!C3+'11-12'!C13,IF($B$4=12,'11-12'!C23+'11-12'!C33))</f>
        <v>17</v>
      </c>
      <c r="C7" s="2">
        <f>IF($B$4=11,'11-12'!D3+'11-12'!D13,IF($B$4=12,'11-12'!D23+'11-12'!D33))</f>
        <v>17</v>
      </c>
      <c r="D7" s="2">
        <f>IF($B$4=11,'11-12'!E3+'11-12'!E13,IF($B$4=12,'11-12'!E23+'11-12'!E33))</f>
        <v>17</v>
      </c>
      <c r="E7" s="2">
        <f t="shared" ref="E7:E18" si="0">ROUND(D7/C7*100,1)</f>
        <v>100</v>
      </c>
      <c r="F7" s="2">
        <f>IF($B$4=11,'11-12'!G3+'11-12'!G13,IF($B$4=12,'11-12'!G23+'11-12'!G33))</f>
        <v>1</v>
      </c>
      <c r="G7" s="2">
        <f>IF($B$4=11,'11-12'!H3+'11-12'!H13,IF($B$4=12,'11-12'!H23+'11-12'!H33))</f>
        <v>0</v>
      </c>
      <c r="H7" s="2">
        <f>IF($B$4=11,'11-12'!I3+'11-12'!I13,IF($B$4=12,'11-12'!I23+'11-12'!I33))</f>
        <v>2</v>
      </c>
      <c r="I7" s="2">
        <f>IF($B$4=11,'11-12'!J3+'11-12'!J13,IF($B$4=12,'11-12'!J23+'11-12'!J33))</f>
        <v>5</v>
      </c>
      <c r="J7" s="2">
        <f>IF($B$4=11,'11-12'!K3+'11-12'!K13,IF($B$4=12,'11-12'!K23+'11-12'!K33))</f>
        <v>3</v>
      </c>
      <c r="K7" s="2">
        <f>IF($B$4=11,'11-12'!L3+'11-12'!L13,IF($B$4=12,'11-12'!L23+'11-12'!L33))</f>
        <v>4</v>
      </c>
      <c r="L7" s="2">
        <f>IF($B$4=11,'11-12'!M3+'11-12'!M13,IF($B$4=12,'11-12'!M23+'11-12'!M33))</f>
        <v>2</v>
      </c>
      <c r="M7" s="2">
        <f>IF($B$4=11,'11-12'!N3+'11-12'!N13,IF($B$4=12,'11-12'!N23+'11-12'!N33))</f>
        <v>0</v>
      </c>
      <c r="O7">
        <f t="shared" ref="O7:O18" si="1">SUM(F7:M7)</f>
        <v>17</v>
      </c>
      <c r="P7">
        <f t="shared" ref="P7:P18" si="2">O7-D7</f>
        <v>0</v>
      </c>
    </row>
    <row r="8" spans="1:16" ht="18" customHeight="1">
      <c r="A8" s="12" t="s">
        <v>16</v>
      </c>
      <c r="B8" s="2">
        <f>IF($B$4=11,'11-12'!C4+'11-12'!C14,IF($B$4=12,'11-12'!C24+'11-12'!C34))</f>
        <v>53</v>
      </c>
      <c r="C8" s="2">
        <f>IF($B$4=11,'11-12'!D4+'11-12'!D14,IF($B$4=12,'11-12'!D24+'11-12'!D34))</f>
        <v>53</v>
      </c>
      <c r="D8" s="2">
        <f>IF($B$4=11,'11-12'!E4+'11-12'!E14,IF($B$4=12,'11-12'!E24+'11-12'!E34))</f>
        <v>45</v>
      </c>
      <c r="E8" s="2">
        <f t="shared" si="0"/>
        <v>84.9</v>
      </c>
      <c r="F8" s="2">
        <f>IF($B$4=11,'11-12'!G4+'11-12'!G14,IF($B$4=12,'11-12'!G24+'11-12'!G34))</f>
        <v>3</v>
      </c>
      <c r="G8" s="2">
        <f>IF($B$4=11,'11-12'!H4+'11-12'!H14,IF($B$4=12,'11-12'!H24+'11-12'!H34))</f>
        <v>0</v>
      </c>
      <c r="H8" s="2">
        <f>IF($B$4=11,'11-12'!I4+'11-12'!I14,IF($B$4=12,'11-12'!I24+'11-12'!I34))</f>
        <v>3</v>
      </c>
      <c r="I8" s="2">
        <f>IF($B$4=11,'11-12'!J4+'11-12'!J14,IF($B$4=12,'11-12'!J24+'11-12'!J34))</f>
        <v>3</v>
      </c>
      <c r="J8" s="2">
        <f>IF($B$4=11,'11-12'!K4+'11-12'!K14,IF($B$4=12,'11-12'!K24+'11-12'!K34))</f>
        <v>3</v>
      </c>
      <c r="K8" s="2">
        <f>IF($B$4=11,'11-12'!L4+'11-12'!L14,IF($B$4=12,'11-12'!L24+'11-12'!L34))</f>
        <v>10</v>
      </c>
      <c r="L8" s="2">
        <f>IF($B$4=11,'11-12'!M4+'11-12'!M14,IF($B$4=12,'11-12'!M24+'11-12'!M34))</f>
        <v>23</v>
      </c>
      <c r="M8" s="2">
        <f>IF($B$4=11,'11-12'!N4+'11-12'!N14,IF($B$4=12,'11-12'!N24+'11-12'!N34))</f>
        <v>8</v>
      </c>
      <c r="O8">
        <f t="shared" si="1"/>
        <v>53</v>
      </c>
      <c r="P8">
        <f t="shared" si="2"/>
        <v>8</v>
      </c>
    </row>
    <row r="9" spans="1:16" ht="18" customHeight="1">
      <c r="A9" s="12" t="s">
        <v>69</v>
      </c>
      <c r="B9" s="2">
        <f>IF($B$4=11,'11-12'!C5,IF('12 analysis'!$B$4=12,'11-12'!C25))</f>
        <v>52</v>
      </c>
      <c r="C9" s="2">
        <f>IF($B$4=11,'11-12'!D5,IF('12 analysis'!$B$4=12,'11-12'!D25))</f>
        <v>52</v>
      </c>
      <c r="D9" s="2">
        <f>IF($B$4=11,'11-12'!E5,IF('12 analysis'!$B$4=12,'11-12'!E25))</f>
        <v>44</v>
      </c>
      <c r="E9" s="2">
        <f t="shared" si="0"/>
        <v>84.6</v>
      </c>
      <c r="F9" s="2">
        <f>IF($B$4=11,'11-12'!G5,IF('12 analysis'!$B$4=12,'11-12'!G25))</f>
        <v>0</v>
      </c>
      <c r="G9" s="2">
        <f>IF($B$4=11,'11-12'!H5,IF('12 analysis'!$B$4=12,'11-12'!H25))</f>
        <v>3</v>
      </c>
      <c r="H9" s="2">
        <f>IF($B$4=11,'11-12'!I5,IF('12 analysis'!$B$4=12,'11-12'!I25))</f>
        <v>5</v>
      </c>
      <c r="I9" s="2">
        <f>IF($B$4=11,'11-12'!J5,IF('12 analysis'!$B$4=12,'11-12'!J25))</f>
        <v>5</v>
      </c>
      <c r="J9" s="2">
        <f>IF($B$4=11,'11-12'!K5,IF('12 analysis'!$B$4=12,'11-12'!K25))</f>
        <v>9</v>
      </c>
      <c r="K9" s="2">
        <f>IF($B$4=11,'11-12'!L5,IF('12 analysis'!$B$4=12,'11-12'!L25))</f>
        <v>14</v>
      </c>
      <c r="L9" s="2">
        <f>IF($B$4=11,'11-12'!M5,IF('12 analysis'!$B$4=12,'11-12'!M25))</f>
        <v>8</v>
      </c>
      <c r="M9" s="2">
        <f>IF($B$4=11,'11-12'!N5,IF('12 analysis'!$B$4=12,'11-12'!N25))</f>
        <v>8</v>
      </c>
      <c r="O9">
        <f t="shared" si="1"/>
        <v>52</v>
      </c>
      <c r="P9">
        <f t="shared" si="2"/>
        <v>8</v>
      </c>
    </row>
    <row r="10" spans="1:16" ht="18" customHeight="1">
      <c r="A10" s="12" t="s">
        <v>70</v>
      </c>
      <c r="B10" s="2">
        <f>IF($B$4=11,'11-12'!C6,IF('12 analysis'!$B$4=12,'11-12'!C26))</f>
        <v>52</v>
      </c>
      <c r="C10" s="2">
        <f>IF($B$4=11,'11-12'!D6,IF('12 analysis'!$B$4=12,'11-12'!D26))</f>
        <v>52</v>
      </c>
      <c r="D10" s="2">
        <f>IF($B$4=11,'11-12'!E6,IF('12 analysis'!$B$4=12,'11-12'!E26))</f>
        <v>49</v>
      </c>
      <c r="E10" s="2">
        <f t="shared" si="0"/>
        <v>94.2</v>
      </c>
      <c r="F10" s="2">
        <f>IF($B$4=11,'11-12'!G6,IF('12 analysis'!$B$4=12,'11-12'!G26))</f>
        <v>3</v>
      </c>
      <c r="G10" s="2">
        <f>IF($B$4=11,'11-12'!H6,IF('12 analysis'!$B$4=12,'11-12'!H26))</f>
        <v>10</v>
      </c>
      <c r="H10" s="2">
        <f>IF($B$4=11,'11-12'!I6,IF('12 analysis'!$B$4=12,'11-12'!I26))</f>
        <v>7</v>
      </c>
      <c r="I10" s="2">
        <f>IF($B$4=11,'11-12'!J6,IF('12 analysis'!$B$4=12,'11-12'!J26))</f>
        <v>10</v>
      </c>
      <c r="J10" s="2">
        <f>IF($B$4=11,'11-12'!K6,IF('12 analysis'!$B$4=12,'11-12'!K26))</f>
        <v>3</v>
      </c>
      <c r="K10" s="2">
        <f>IF($B$4=11,'11-12'!L6,IF('12 analysis'!$B$4=12,'11-12'!L26))</f>
        <v>10</v>
      </c>
      <c r="L10" s="2">
        <f>IF($B$4=11,'11-12'!M6,IF('12 analysis'!$B$4=12,'11-12'!M26))</f>
        <v>7</v>
      </c>
      <c r="M10" s="2">
        <f>IF($B$4=11,'11-12'!N6,IF('12 analysis'!$B$4=12,'11-12'!N26))</f>
        <v>2</v>
      </c>
      <c r="O10">
        <f t="shared" si="1"/>
        <v>52</v>
      </c>
      <c r="P10">
        <f t="shared" si="2"/>
        <v>3</v>
      </c>
    </row>
    <row r="11" spans="1:16" ht="18" customHeight="1">
      <c r="A11" s="12" t="s">
        <v>71</v>
      </c>
      <c r="B11" s="2">
        <f>IF($B$4=11,'11-12'!C7,IF('12 analysis'!$B$4=12,'11-12'!C27))</f>
        <v>16</v>
      </c>
      <c r="C11" s="2">
        <f>IF($B$4=11,'11-12'!D7,IF('12 analysis'!$B$4=12,'11-12'!D27))</f>
        <v>16</v>
      </c>
      <c r="D11" s="2">
        <f>IF($B$4=11,'11-12'!E7,IF('12 analysis'!$B$4=12,'11-12'!E27))</f>
        <v>16</v>
      </c>
      <c r="E11" s="2">
        <f t="shared" si="0"/>
        <v>100</v>
      </c>
      <c r="F11" s="2">
        <f>IF($B$4=11,'11-12'!G7,IF('12 analysis'!$B$4=12,'11-12'!G27))</f>
        <v>6</v>
      </c>
      <c r="G11" s="2">
        <f>IF($B$4=11,'11-12'!H7,IF('12 analysis'!$B$4=12,'11-12'!H27))</f>
        <v>1</v>
      </c>
      <c r="H11" s="2">
        <f>IF($B$4=11,'11-12'!I7,IF('12 analysis'!$B$4=12,'11-12'!I27))</f>
        <v>2</v>
      </c>
      <c r="I11" s="2">
        <f>IF($B$4=11,'11-12'!J7,IF('12 analysis'!$B$4=12,'11-12'!J27))</f>
        <v>3</v>
      </c>
      <c r="J11" s="2">
        <f>IF($B$4=11,'11-12'!K7,IF('12 analysis'!$B$4=12,'11-12'!K27))</f>
        <v>0</v>
      </c>
      <c r="K11" s="2">
        <f>IF($B$4=11,'11-12'!L7,IF('12 analysis'!$B$4=12,'11-12'!L27))</f>
        <v>2</v>
      </c>
      <c r="L11" s="2">
        <f>IF($B$4=11,'11-12'!M7,IF('12 analysis'!$B$4=12,'11-12'!M27))</f>
        <v>2</v>
      </c>
      <c r="M11" s="2">
        <f>IF($B$4=11,'11-12'!N7,IF('12 analysis'!$B$4=12,'11-12'!N27))</f>
        <v>0</v>
      </c>
      <c r="O11">
        <f t="shared" si="1"/>
        <v>16</v>
      </c>
      <c r="P11">
        <f t="shared" si="2"/>
        <v>0</v>
      </c>
    </row>
    <row r="12" spans="1:16" ht="18" customHeight="1">
      <c r="A12" s="12" t="s">
        <v>72</v>
      </c>
      <c r="B12" s="2">
        <f>IF($B$4=11,'11-12'!C8,IF('12 analysis'!$B$4=12,'11-12'!C28))</f>
        <v>33</v>
      </c>
      <c r="C12" s="2">
        <f>IF($B$4=11,'11-12'!D8,IF('12 analysis'!$B$4=12,'11-12'!D28))</f>
        <v>33</v>
      </c>
      <c r="D12" s="2">
        <f>IF($B$4=11,'11-12'!E8,IF('12 analysis'!$B$4=12,'11-12'!E28))</f>
        <v>33</v>
      </c>
      <c r="E12" s="2">
        <f t="shared" si="0"/>
        <v>100</v>
      </c>
      <c r="F12" s="2">
        <f>IF($B$4=11,'11-12'!G8,IF('12 analysis'!$B$4=12,'11-12'!G28))</f>
        <v>3</v>
      </c>
      <c r="G12" s="2">
        <f>IF($B$4=11,'11-12'!H8,IF('12 analysis'!$B$4=12,'11-12'!H28))</f>
        <v>6</v>
      </c>
      <c r="H12" s="2">
        <f>IF($B$4=11,'11-12'!I8,IF('12 analysis'!$B$4=12,'11-12'!I28))</f>
        <v>3</v>
      </c>
      <c r="I12" s="2">
        <f>IF($B$4=11,'11-12'!J8,IF('12 analysis'!$B$4=12,'11-12'!J28))</f>
        <v>3</v>
      </c>
      <c r="J12" s="2">
        <f>IF($B$4=11,'11-12'!K8,IF('12 analysis'!$B$4=12,'11-12'!K28))</f>
        <v>8</v>
      </c>
      <c r="K12" s="2">
        <f>IF($B$4=11,'11-12'!L8,IF('12 analysis'!$B$4=12,'11-12'!L28))</f>
        <v>6</v>
      </c>
      <c r="L12" s="2">
        <f>IF($B$4=11,'11-12'!M8,IF('12 analysis'!$B$4=12,'11-12'!M28))</f>
        <v>4</v>
      </c>
      <c r="M12" s="2">
        <f>IF($B$4=11,'11-12'!N8,IF('12 analysis'!$B$4=12,'11-12'!N28))</f>
        <v>0</v>
      </c>
      <c r="O12">
        <f t="shared" si="1"/>
        <v>33</v>
      </c>
      <c r="P12">
        <f t="shared" si="2"/>
        <v>0</v>
      </c>
    </row>
    <row r="13" spans="1:16" ht="18" customHeight="1">
      <c r="A13" s="12" t="s">
        <v>65</v>
      </c>
      <c r="B13" s="2">
        <f>IF($B$4=11,'11-12'!C15,IF('12 analysis'!$B$4=12,'11-12'!C35))</f>
        <v>39</v>
      </c>
      <c r="C13" s="2">
        <f>IF($B$4=11,'11-12'!D15,IF('12 analysis'!$B$4=12,'11-12'!D35))</f>
        <v>39</v>
      </c>
      <c r="D13" s="2">
        <f>IF($B$4=11,'11-12'!E15,IF('12 analysis'!$B$4=12,'11-12'!E35))</f>
        <v>29</v>
      </c>
      <c r="E13" s="2">
        <f t="shared" si="0"/>
        <v>74.400000000000006</v>
      </c>
      <c r="F13" s="2">
        <f>IF($B$4=11,'11-12'!G15,IF('12 analysis'!$B$4=12,'11-12'!G35))</f>
        <v>1</v>
      </c>
      <c r="G13" s="2">
        <f>IF($B$4=11,'11-12'!H15,IF('12 analysis'!$B$4=12,'11-12'!H35))</f>
        <v>1</v>
      </c>
      <c r="H13" s="2">
        <f>IF($B$4=11,'11-12'!I15,IF('12 analysis'!$B$4=12,'11-12'!I35))</f>
        <v>0</v>
      </c>
      <c r="I13" s="2">
        <f>IF($B$4=11,'11-12'!J15,IF('12 analysis'!$B$4=12,'11-12'!J35))</f>
        <v>1</v>
      </c>
      <c r="J13" s="2">
        <f>IF($B$4=11,'11-12'!K15,IF('12 analysis'!$B$4=12,'11-12'!K35))</f>
        <v>3</v>
      </c>
      <c r="K13" s="2">
        <f>IF($B$4=11,'11-12'!L15,IF('12 analysis'!$B$4=12,'11-12'!L35))</f>
        <v>3</v>
      </c>
      <c r="L13" s="2">
        <f>IF($B$4=11,'11-12'!M15,IF('12 analysis'!$B$4=12,'11-12'!M35))</f>
        <v>20</v>
      </c>
      <c r="M13" s="2">
        <f>IF($B$4=11,'11-12'!N15,IF('12 analysis'!$B$4=12,'11-12'!N35))</f>
        <v>10</v>
      </c>
      <c r="O13">
        <f t="shared" si="1"/>
        <v>39</v>
      </c>
      <c r="P13">
        <f t="shared" si="2"/>
        <v>10</v>
      </c>
    </row>
    <row r="14" spans="1:16" ht="18" customHeight="1">
      <c r="A14" s="12" t="s">
        <v>66</v>
      </c>
      <c r="B14" s="2">
        <f>IF($B$4=11,'11-12'!C16,IF('12 analysis'!$B$4=12,'11-12'!C36))</f>
        <v>39</v>
      </c>
      <c r="C14" s="2">
        <f>IF($B$4=11,'11-12'!D16,IF('12 analysis'!$B$4=12,'11-12'!D36))</f>
        <v>39</v>
      </c>
      <c r="D14" s="2">
        <f>IF($B$4=11,'11-12'!E16,IF('12 analysis'!$B$4=12,'11-12'!E36))</f>
        <v>35</v>
      </c>
      <c r="E14" s="2">
        <f t="shared" si="0"/>
        <v>89.7</v>
      </c>
      <c r="F14" s="2">
        <f>IF($B$4=11,'11-12'!G16,IF('12 analysis'!$B$4=12,'11-12'!G36))</f>
        <v>5</v>
      </c>
      <c r="G14" s="2">
        <f>IF($B$4=11,'11-12'!H16,IF('12 analysis'!$B$4=12,'11-12'!H36))</f>
        <v>4</v>
      </c>
      <c r="H14" s="2">
        <f>IF($B$4=11,'11-12'!I16,IF('12 analysis'!$B$4=12,'11-12'!I36))</f>
        <v>5</v>
      </c>
      <c r="I14" s="2">
        <f>IF($B$4=11,'11-12'!J16,IF('12 analysis'!$B$4=12,'11-12'!J36))</f>
        <v>3</v>
      </c>
      <c r="J14" s="2">
        <f>IF($B$4=11,'11-12'!K16,IF('12 analysis'!$B$4=12,'11-12'!K36))</f>
        <v>6</v>
      </c>
      <c r="K14" s="2">
        <f>IF($B$4=11,'11-12'!L16,IF('12 analysis'!$B$4=12,'11-12'!L36))</f>
        <v>3</v>
      </c>
      <c r="L14" s="2">
        <f>IF($B$4=11,'11-12'!M16,IF('12 analysis'!$B$4=12,'11-12'!M36))</f>
        <v>9</v>
      </c>
      <c r="M14" s="2">
        <f>IF($B$4=11,'11-12'!N16,IF('12 analysis'!$B$4=12,'11-12'!N36))</f>
        <v>4</v>
      </c>
      <c r="O14">
        <f t="shared" si="1"/>
        <v>39</v>
      </c>
      <c r="P14">
        <f t="shared" si="2"/>
        <v>4</v>
      </c>
    </row>
    <row r="15" spans="1:16" ht="18" customHeight="1">
      <c r="A15" s="12" t="s">
        <v>67</v>
      </c>
      <c r="B15" s="2">
        <f>IF($B$4=11,'11-12'!C17,IF('12 analysis'!$B$4=12,'11-12'!C37))</f>
        <v>39</v>
      </c>
      <c r="C15" s="2">
        <f>IF($B$4=11,'11-12'!D17,IF('12 analysis'!$B$4=12,'11-12'!D37))</f>
        <v>39</v>
      </c>
      <c r="D15" s="2">
        <f>IF($B$4=11,'11-12'!E17,IF('12 analysis'!$B$4=12,'11-12'!E37))</f>
        <v>39</v>
      </c>
      <c r="E15" s="2">
        <f t="shared" si="0"/>
        <v>100</v>
      </c>
      <c r="F15" s="2">
        <f>IF($B$4=11,'11-12'!G17,IF('12 analysis'!$B$4=12,'11-12'!G37))</f>
        <v>3</v>
      </c>
      <c r="G15" s="2">
        <f>IF($B$4=11,'11-12'!H17,IF('12 analysis'!$B$4=12,'11-12'!H37))</f>
        <v>5</v>
      </c>
      <c r="H15" s="2">
        <f>IF($B$4=11,'11-12'!I17,IF('12 analysis'!$B$4=12,'11-12'!I37))</f>
        <v>4</v>
      </c>
      <c r="I15" s="2">
        <f>IF($B$4=11,'11-12'!J17,IF('12 analysis'!$B$4=12,'11-12'!J37))</f>
        <v>6</v>
      </c>
      <c r="J15" s="2">
        <f>IF($B$4=11,'11-12'!K17,IF('12 analysis'!$B$4=12,'11-12'!K37))</f>
        <v>11</v>
      </c>
      <c r="K15" s="2">
        <f>IF($B$4=11,'11-12'!L17,IF('12 analysis'!$B$4=12,'11-12'!L37))</f>
        <v>3</v>
      </c>
      <c r="L15" s="2">
        <f>IF($B$4=11,'11-12'!M17,IF('12 analysis'!$B$4=12,'11-12'!M37))</f>
        <v>7</v>
      </c>
      <c r="M15" s="2">
        <f>IF($B$4=11,'11-12'!N17,IF('12 analysis'!$B$4=12,'11-12'!N37))</f>
        <v>0</v>
      </c>
      <c r="O15">
        <f t="shared" si="1"/>
        <v>39</v>
      </c>
      <c r="P15">
        <f t="shared" si="2"/>
        <v>0</v>
      </c>
    </row>
    <row r="16" spans="1:16" ht="18" customHeight="1">
      <c r="A16" s="12" t="s">
        <v>68</v>
      </c>
      <c r="B16" s="2">
        <f>IF($B$4=11,'11-12'!C18,IF('12 analysis'!$B$4=12,'11-12'!C38))</f>
        <v>23</v>
      </c>
      <c r="C16" s="2">
        <f>IF($B$4=11,'11-12'!D18,IF('12 analysis'!$B$4=12,'11-12'!D38))</f>
        <v>23</v>
      </c>
      <c r="D16" s="2">
        <f>IF($B$4=11,'11-12'!E18,IF('12 analysis'!$B$4=12,'11-12'!E38))</f>
        <v>23</v>
      </c>
      <c r="E16" s="2">
        <f t="shared" si="0"/>
        <v>100</v>
      </c>
      <c r="F16" s="2">
        <f>IF($B$4=11,'11-12'!G18,IF('12 analysis'!$B$4=12,'11-12'!G38))</f>
        <v>1</v>
      </c>
      <c r="G16" s="2">
        <f>IF($B$4=11,'11-12'!H18,IF('12 analysis'!$B$4=12,'11-12'!H38))</f>
        <v>0</v>
      </c>
      <c r="H16" s="2">
        <f>IF($B$4=11,'11-12'!I18,IF('12 analysis'!$B$4=12,'11-12'!I38))</f>
        <v>0</v>
      </c>
      <c r="I16" s="2">
        <f>IF($B$4=11,'11-12'!J18,IF('12 analysis'!$B$4=12,'11-12'!J38))</f>
        <v>2</v>
      </c>
      <c r="J16" s="2">
        <f>IF($B$4=11,'11-12'!K18,IF('12 analysis'!$B$4=12,'11-12'!K38))</f>
        <v>6</v>
      </c>
      <c r="K16" s="2">
        <f>IF($B$4=11,'11-12'!L18,IF('12 analysis'!$B$4=12,'11-12'!L38))</f>
        <v>6</v>
      </c>
      <c r="L16" s="2">
        <f>IF($B$4=11,'11-12'!M18,IF('12 analysis'!$B$4=12,'11-12'!M38))</f>
        <v>8</v>
      </c>
      <c r="M16" s="2">
        <f>IF($B$4=11,'11-12'!N18,IF('12 analysis'!$B$4=12,'11-12'!N38))</f>
        <v>0</v>
      </c>
      <c r="O16">
        <f t="shared" si="1"/>
        <v>23</v>
      </c>
      <c r="P16">
        <f t="shared" si="2"/>
        <v>0</v>
      </c>
    </row>
    <row r="17" spans="1:16" ht="18" customHeight="1">
      <c r="A17" s="12" t="s">
        <v>63</v>
      </c>
      <c r="B17" s="2">
        <f>IF($B$4=11,'11-12'!C9+'11-12'!C19,IF('12 analysis'!$B$4=12,'11-12'!C29+'11-12'!C39))</f>
        <v>91</v>
      </c>
      <c r="C17" s="2">
        <f>IF($B$4=11,'11-12'!D9+'11-12'!D19,IF('12 analysis'!$B$4=12,'11-12'!D29+'11-12'!D39))</f>
        <v>91</v>
      </c>
      <c r="D17" s="2">
        <f>IF($B$4=11,'11-12'!E9+'11-12'!E19,IF('12 analysis'!$B$4=12,'11-12'!E29+'11-12'!E39))</f>
        <v>91</v>
      </c>
      <c r="E17" s="2">
        <f t="shared" si="0"/>
        <v>100</v>
      </c>
      <c r="F17" s="2">
        <f>IF($B$4=11,'11-12'!G9+'11-12'!G19,IF('12 analysis'!$B$4=12,'11-12'!G29+'11-12'!G39))</f>
        <v>3</v>
      </c>
      <c r="G17" s="2">
        <f>IF($B$4=11,'11-12'!H9+'11-12'!H19,IF('12 analysis'!$B$4=12,'11-12'!H29+'11-12'!H39))</f>
        <v>2</v>
      </c>
      <c r="H17" s="2">
        <f>IF($B$4=11,'11-12'!I9+'11-12'!I19,IF('12 analysis'!$B$4=12,'11-12'!I29+'11-12'!I39))</f>
        <v>8</v>
      </c>
      <c r="I17" s="2">
        <f>IF($B$4=11,'11-12'!J9+'11-12'!J19,IF('12 analysis'!$B$4=12,'11-12'!J29+'11-12'!J39))</f>
        <v>17</v>
      </c>
      <c r="J17" s="2">
        <f>IF($B$4=11,'11-12'!K9+'11-12'!K19,IF('12 analysis'!$B$4=12,'11-12'!K29+'11-12'!K39))</f>
        <v>23</v>
      </c>
      <c r="K17" s="2">
        <f>IF($B$4=11,'11-12'!L9+'11-12'!L19,IF('12 analysis'!$B$4=12,'11-12'!L29+'11-12'!L39))</f>
        <v>22</v>
      </c>
      <c r="L17" s="2">
        <f>IF($B$4=11,'11-12'!M9+'11-12'!M19,IF('12 analysis'!$B$4=12,'11-12'!M29+'11-12'!M39))</f>
        <v>16</v>
      </c>
      <c r="M17" s="2">
        <f>IF($B$4=11,'11-12'!N9+'11-12'!N19,IF('12 analysis'!$B$4=12,'11-12'!N29+'11-12'!N39))</f>
        <v>0</v>
      </c>
      <c r="O17">
        <f t="shared" si="1"/>
        <v>91</v>
      </c>
      <c r="P17">
        <f t="shared" si="2"/>
        <v>0</v>
      </c>
    </row>
    <row r="18" spans="1:16" ht="18" customHeight="1">
      <c r="A18" s="12" t="s">
        <v>73</v>
      </c>
      <c r="B18" s="2">
        <f>IF($B$4=11,'11-12'!C10+'11-12'!C20,IF('12 analysis'!$B$4=12,'11-12'!C30+'11-12'!C40))</f>
        <v>91</v>
      </c>
      <c r="C18" s="2">
        <f>IF($B$4=11,'11-12'!D10+'11-12'!D20,IF('12 analysis'!$B$4=12,'11-12'!D30+'11-12'!D40))</f>
        <v>91</v>
      </c>
      <c r="D18" s="2">
        <f>IF($B$4=11,'11-12'!E10+'11-12'!E20,IF('12 analysis'!$B$4=12,'11-12'!E30+'11-12'!E40))</f>
        <v>73</v>
      </c>
      <c r="E18" s="2">
        <f t="shared" si="0"/>
        <v>80.2</v>
      </c>
      <c r="F18" s="2">
        <f>IF($B$4=11,'11-12'!G10+'11-12'!G20,IF('12 analysis'!$B$4=12,'11-12'!G30+'11-12'!G40))</f>
        <v>0</v>
      </c>
      <c r="G18" s="2">
        <f>IF($B$4=11,'11-12'!H10+'11-12'!H20,IF('12 analysis'!$B$4=12,'11-12'!H30+'11-12'!H40))</f>
        <v>6</v>
      </c>
      <c r="H18" s="2">
        <f>IF($B$4=11,'11-12'!I10+'11-12'!I20,IF('12 analysis'!$B$4=12,'11-12'!I30+'11-12'!I40))</f>
        <v>12</v>
      </c>
      <c r="I18" s="2">
        <f>IF($B$4=11,'11-12'!J10+'11-12'!J20,IF('12 analysis'!$B$4=12,'11-12'!J30+'11-12'!J40))</f>
        <v>12</v>
      </c>
      <c r="J18" s="2">
        <f>IF($B$4=11,'11-12'!K10+'11-12'!K20,IF('12 analysis'!$B$4=12,'11-12'!K30+'11-12'!K40))</f>
        <v>23</v>
      </c>
      <c r="K18" s="2">
        <f>IF($B$4=11,'11-12'!L10+'11-12'!L20,IF('12 analysis'!$B$4=12,'11-12'!L30+'11-12'!L40))</f>
        <v>18</v>
      </c>
      <c r="L18" s="2">
        <f>IF($B$4=11,'11-12'!M10+'11-12'!M20,IF('12 analysis'!$B$4=12,'11-12'!M30+'11-12'!M40))</f>
        <v>2</v>
      </c>
      <c r="M18" s="2">
        <f>IF($B$4=11,'11-12'!N10+'11-12'!N20,IF('12 analysis'!$B$4=12,'11-12'!N30+'11-12'!N40))</f>
        <v>18</v>
      </c>
      <c r="O18">
        <f t="shared" si="1"/>
        <v>91</v>
      </c>
      <c r="P18">
        <f t="shared" si="2"/>
        <v>18</v>
      </c>
    </row>
    <row r="19" spans="1:16" ht="17.100000000000001" customHeight="1"/>
    <row r="22" spans="1:16">
      <c r="B22" s="9" t="s">
        <v>40</v>
      </c>
      <c r="C22" s="9"/>
      <c r="J22" s="9" t="s">
        <v>42</v>
      </c>
      <c r="K22" s="9"/>
    </row>
    <row r="23" spans="1:16">
      <c r="B23" s="9" t="s">
        <v>41</v>
      </c>
      <c r="C23" s="9"/>
      <c r="J23" s="9" t="s">
        <v>43</v>
      </c>
      <c r="K23" s="9"/>
    </row>
  </sheetData>
  <mergeCells count="6">
    <mergeCell ref="A1:M1"/>
    <mergeCell ref="A2:M2"/>
    <mergeCell ref="B22:C22"/>
    <mergeCell ref="J22:K22"/>
    <mergeCell ref="B23:C23"/>
    <mergeCell ref="J23:K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N21" sqref="N21"/>
    </sheetView>
  </sheetViews>
  <sheetFormatPr defaultRowHeight="15"/>
  <cols>
    <col min="1" max="1" width="16.42578125" customWidth="1"/>
    <col min="3" max="3" width="12.140625" customWidth="1"/>
  </cols>
  <sheetData>
    <row r="1" spans="1:13" ht="18.7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6" t="s">
        <v>39</v>
      </c>
      <c r="B4" s="5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11" customFormat="1" ht="31.5">
      <c r="A5" s="10" t="s">
        <v>25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</row>
    <row r="6" spans="1:13" ht="15.75">
      <c r="A6" s="2" t="s">
        <v>13</v>
      </c>
      <c r="B6" s="2">
        <f>IF($B$4=11,'11-12'!C2+'11-12'!C12,IF($B$4=12,'11-12'!C22+'11-12'!C32))</f>
        <v>94</v>
      </c>
      <c r="C6" s="2">
        <f>IF($B$4=11,'11-12'!D2+'11-12'!D12,IF($B$4=12,'11-12'!D22+'11-12'!D32))</f>
        <v>94</v>
      </c>
      <c r="D6" s="2">
        <f>IF($B$4=11,'11-12'!E2+'11-12'!E12,IF($B$4=12,'11-12'!E22+'11-12'!E32))</f>
        <v>94</v>
      </c>
      <c r="E6" s="2">
        <f>ROUND(D6/C6*100,1)</f>
        <v>100</v>
      </c>
      <c r="F6" s="2">
        <f>IF($B$4=11,'11-12'!G2+'11-12'!G12,IF($B$4=12,'11-12'!G22+'11-12'!G32))</f>
        <v>10</v>
      </c>
      <c r="G6" s="2">
        <f>IF($B$4=11,'11-12'!H2+'11-12'!H12,IF($B$4=12,'11-12'!H22+'11-12'!H32))</f>
        <v>24</v>
      </c>
      <c r="H6" s="2">
        <f>IF($B$4=11,'11-12'!I2+'11-12'!I12,IF($B$4=12,'11-12'!I22+'11-12'!I32))</f>
        <v>29</v>
      </c>
      <c r="I6" s="2">
        <f>IF($B$4=11,'11-12'!J2+'11-12'!J12,IF($B$4=12,'11-12'!J22+'11-12'!J32))</f>
        <v>21</v>
      </c>
      <c r="J6" s="2">
        <f>IF($B$4=11,'11-12'!K2+'11-12'!K12,IF($B$4=12,'11-12'!K22+'11-12'!K32))</f>
        <v>10</v>
      </c>
      <c r="K6" s="2">
        <f>IF($B$4=11,'11-12'!L2+'11-12'!L12,IF($B$4=12,'11-12'!L22+'11-12'!L32))</f>
        <v>0</v>
      </c>
      <c r="L6" s="2">
        <f>IF($B$4=11,'11-12'!M2+'11-12'!M12,IF($B$4=12,'11-12'!M22+'11-12'!M32))</f>
        <v>0</v>
      </c>
      <c r="M6" s="2">
        <f>IF($B$4=11,'11-12'!N2+'11-12'!N12,IF($B$4=12,'11-12'!N22+'11-12'!N32))</f>
        <v>0</v>
      </c>
    </row>
    <row r="7" spans="1:13" ht="15.75">
      <c r="A7" s="2" t="s">
        <v>14</v>
      </c>
      <c r="B7" s="2">
        <f>IF($B$4=11,'11-12'!C3+'11-12'!C13,IF($B$4=12,'11-12'!C23+'11-12'!C33))</f>
        <v>16</v>
      </c>
      <c r="C7" s="2">
        <f>IF($B$4=11,'11-12'!D3+'11-12'!D13,IF($B$4=12,'11-12'!D23+'11-12'!D33))</f>
        <v>16</v>
      </c>
      <c r="D7" s="2">
        <f>IF($B$4=11,'11-12'!E3+'11-12'!E13,IF($B$4=12,'11-12'!E23+'11-12'!E33))</f>
        <v>16</v>
      </c>
      <c r="E7" s="2">
        <f t="shared" ref="E7:E18" si="0">ROUND(D7/C7*100,1)</f>
        <v>100</v>
      </c>
      <c r="F7" s="2">
        <f>IF($B$4=11,'11-12'!G3+'11-12'!G13,IF($B$4=12,'11-12'!G23+'11-12'!G33))</f>
        <v>2</v>
      </c>
      <c r="G7" s="2">
        <f>IF($B$4=11,'11-12'!H3+'11-12'!H13,IF($B$4=12,'11-12'!H23+'11-12'!H33))</f>
        <v>1</v>
      </c>
      <c r="H7" s="2">
        <f>IF($B$4=11,'11-12'!I3+'11-12'!I13,IF($B$4=12,'11-12'!I23+'11-12'!I33))</f>
        <v>1</v>
      </c>
      <c r="I7" s="2">
        <f>IF($B$4=11,'11-12'!J3+'11-12'!J13,IF($B$4=12,'11-12'!J23+'11-12'!J33))</f>
        <v>5</v>
      </c>
      <c r="J7" s="2">
        <f>IF($B$4=11,'11-12'!K3+'11-12'!K13,IF($B$4=12,'11-12'!K23+'11-12'!K33))</f>
        <v>5</v>
      </c>
      <c r="K7" s="2">
        <f>IF($B$4=11,'11-12'!L3+'11-12'!L13,IF($B$4=12,'11-12'!L23+'11-12'!L33))</f>
        <v>2</v>
      </c>
      <c r="L7" s="2">
        <f>IF($B$4=11,'11-12'!M3+'11-12'!M13,IF($B$4=12,'11-12'!M23+'11-12'!M33))</f>
        <v>0</v>
      </c>
      <c r="M7" s="2">
        <f>IF($B$4=11,'11-12'!N3+'11-12'!N13,IF($B$4=12,'11-12'!N23+'11-12'!N33))</f>
        <v>0</v>
      </c>
    </row>
    <row r="8" spans="1:13" ht="15.75">
      <c r="A8" s="2" t="s">
        <v>16</v>
      </c>
      <c r="B8" s="2">
        <f>IF($B$4=11,'11-12'!C4+'11-12'!C14,IF($B$4=12,'11-12'!C24+'11-12'!C34))</f>
        <v>52</v>
      </c>
      <c r="C8" s="2">
        <f>IF($B$4=11,'11-12'!D4+'11-12'!D14,IF($B$4=12,'11-12'!D24+'11-12'!D34))</f>
        <v>52</v>
      </c>
      <c r="D8" s="2">
        <f>IF($B$4=11,'11-12'!E4+'11-12'!E14,IF($B$4=12,'11-12'!E24+'11-12'!E34))</f>
        <v>52</v>
      </c>
      <c r="E8" s="2">
        <f t="shared" si="0"/>
        <v>100</v>
      </c>
      <c r="F8" s="2">
        <f>IF($B$4=11,'11-12'!G4+'11-12'!G14,IF($B$4=12,'11-12'!G24+'11-12'!G34))</f>
        <v>9</v>
      </c>
      <c r="G8" s="2">
        <f>IF($B$4=11,'11-12'!H4+'11-12'!H14,IF($B$4=12,'11-12'!H24+'11-12'!H34))</f>
        <v>7</v>
      </c>
      <c r="H8" s="2">
        <f>IF($B$4=11,'11-12'!I4+'11-12'!I14,IF($B$4=12,'11-12'!I24+'11-12'!I34))</f>
        <v>14</v>
      </c>
      <c r="I8" s="2">
        <f>IF($B$4=11,'11-12'!J4+'11-12'!J14,IF($B$4=12,'11-12'!J24+'11-12'!J34))</f>
        <v>11</v>
      </c>
      <c r="J8" s="2">
        <f>IF($B$4=11,'11-12'!K4+'11-12'!K14,IF($B$4=12,'11-12'!K24+'11-12'!K34))</f>
        <v>8</v>
      </c>
      <c r="K8" s="2">
        <f>IF($B$4=11,'11-12'!L4+'11-12'!L14,IF($B$4=12,'11-12'!L24+'11-12'!L34))</f>
        <v>3</v>
      </c>
      <c r="L8" s="2">
        <f>IF($B$4=11,'11-12'!M4+'11-12'!M14,IF($B$4=12,'11-12'!M24+'11-12'!M34))</f>
        <v>0</v>
      </c>
      <c r="M8" s="2">
        <f>IF($B$4=11,'11-12'!N4+'11-12'!N14,IF($B$4=12,'11-12'!N24+'11-12'!N34))</f>
        <v>0</v>
      </c>
    </row>
    <row r="9" spans="1:13" ht="15.75">
      <c r="A9" s="2" t="s">
        <v>69</v>
      </c>
      <c r="B9" s="2">
        <f>IF($B$4=11,'11-12'!C5,IF('12 analysis'!$B$4=12,'11-12'!C25))</f>
        <v>50</v>
      </c>
      <c r="C9" s="2">
        <f>IF($B$4=11,'11-12'!D5,IF('12 analysis'!$B$4=12,'11-12'!D25))</f>
        <v>50</v>
      </c>
      <c r="D9" s="2">
        <f>IF($B$4=11,'11-12'!E5,IF('12 analysis'!$B$4=12,'11-12'!E25))</f>
        <v>50</v>
      </c>
      <c r="E9" s="2">
        <f t="shared" si="0"/>
        <v>100</v>
      </c>
      <c r="F9" s="2">
        <f>IF($B$4=11,'11-12'!G5,IF('12 analysis'!$B$4=12,'11-12'!G25))</f>
        <v>4</v>
      </c>
      <c r="G9" s="2">
        <f>IF($B$4=11,'11-12'!H5,IF('12 analysis'!$B$4=12,'11-12'!H25))</f>
        <v>6</v>
      </c>
      <c r="H9" s="2">
        <f>IF($B$4=11,'11-12'!I5,IF('12 analysis'!$B$4=12,'11-12'!I25))</f>
        <v>7</v>
      </c>
      <c r="I9" s="2">
        <f>IF($B$4=11,'11-12'!J5,IF('12 analysis'!$B$4=12,'11-12'!J25))</f>
        <v>20</v>
      </c>
      <c r="J9" s="2">
        <f>IF($B$4=11,'11-12'!K5,IF('12 analysis'!$B$4=12,'11-12'!K25))</f>
        <v>13</v>
      </c>
      <c r="K9" s="2">
        <f>IF($B$4=11,'11-12'!L5,IF('12 analysis'!$B$4=12,'11-12'!L25))</f>
        <v>0</v>
      </c>
      <c r="L9" s="2">
        <f>IF($B$4=11,'11-12'!M5,IF('12 analysis'!$B$4=12,'11-12'!M25))</f>
        <v>0</v>
      </c>
      <c r="M9" s="2">
        <f>IF($B$4=11,'11-12'!N5,IF('12 analysis'!$B$4=12,'11-12'!N25))</f>
        <v>0</v>
      </c>
    </row>
    <row r="10" spans="1:13" ht="15.75">
      <c r="A10" s="2" t="s">
        <v>70</v>
      </c>
      <c r="B10" s="2">
        <f>IF($B$4=11,'11-12'!C6,IF('12 analysis'!$B$4=12,'11-12'!C26))</f>
        <v>50</v>
      </c>
      <c r="C10" s="2">
        <f>IF($B$4=11,'11-12'!D6,IF('12 analysis'!$B$4=12,'11-12'!D26))</f>
        <v>50</v>
      </c>
      <c r="D10" s="2">
        <f>IF($B$4=11,'11-12'!E6,IF('12 analysis'!$B$4=12,'11-12'!E26))</f>
        <v>50</v>
      </c>
      <c r="E10" s="2">
        <f t="shared" si="0"/>
        <v>100</v>
      </c>
      <c r="F10" s="2">
        <f>IF($B$4=11,'11-12'!G6,IF('12 analysis'!$B$4=12,'11-12'!G26))</f>
        <v>8</v>
      </c>
      <c r="G10" s="2">
        <f>IF($B$4=11,'11-12'!H6,IF('12 analysis'!$B$4=12,'11-12'!H26))</f>
        <v>18</v>
      </c>
      <c r="H10" s="2">
        <f>IF($B$4=11,'11-12'!I6,IF('12 analysis'!$B$4=12,'11-12'!I26))</f>
        <v>19</v>
      </c>
      <c r="I10" s="2">
        <f>IF($B$4=11,'11-12'!J6,IF('12 analysis'!$B$4=12,'11-12'!J26))</f>
        <v>5</v>
      </c>
      <c r="J10" s="2">
        <f>IF($B$4=11,'11-12'!K6,IF('12 analysis'!$B$4=12,'11-12'!K26))</f>
        <v>0</v>
      </c>
      <c r="K10" s="2">
        <f>IF($B$4=11,'11-12'!L6,IF('12 analysis'!$B$4=12,'11-12'!L26))</f>
        <v>0</v>
      </c>
      <c r="L10" s="2">
        <f>IF($B$4=11,'11-12'!M6,IF('12 analysis'!$B$4=12,'11-12'!M26))</f>
        <v>0</v>
      </c>
      <c r="M10" s="2">
        <f>IF($B$4=11,'11-12'!N6,IF('12 analysis'!$B$4=12,'11-12'!N26))</f>
        <v>0</v>
      </c>
    </row>
    <row r="11" spans="1:13" ht="15.75">
      <c r="A11" s="2" t="s">
        <v>71</v>
      </c>
      <c r="B11" s="2">
        <f>IF($B$4=11,'11-12'!C7,IF('12 analysis'!$B$4=12,'11-12'!C27))</f>
        <v>19</v>
      </c>
      <c r="C11" s="2">
        <f>IF($B$4=11,'11-12'!D7,IF('12 analysis'!$B$4=12,'11-12'!D27))</f>
        <v>19</v>
      </c>
      <c r="D11" s="2">
        <f>IF($B$4=11,'11-12'!E7,IF('12 analysis'!$B$4=12,'11-12'!E27))</f>
        <v>19</v>
      </c>
      <c r="E11" s="2">
        <f t="shared" si="0"/>
        <v>100</v>
      </c>
      <c r="F11" s="2">
        <f>IF($B$4=11,'11-12'!G7,IF('12 analysis'!$B$4=12,'11-12'!G27))</f>
        <v>4</v>
      </c>
      <c r="G11" s="2">
        <f>IF($B$4=11,'11-12'!H7,IF('12 analysis'!$B$4=12,'11-12'!H27))</f>
        <v>11</v>
      </c>
      <c r="H11" s="2">
        <f>IF($B$4=11,'11-12'!I7,IF('12 analysis'!$B$4=12,'11-12'!I27))</f>
        <v>3</v>
      </c>
      <c r="I11" s="2">
        <f>IF($B$4=11,'11-12'!J7,IF('12 analysis'!$B$4=12,'11-12'!J27))</f>
        <v>1</v>
      </c>
      <c r="J11" s="2">
        <f>IF($B$4=11,'11-12'!K7,IF('12 analysis'!$B$4=12,'11-12'!K27))</f>
        <v>0</v>
      </c>
      <c r="K11" s="2">
        <f>IF($B$4=11,'11-12'!L7,IF('12 analysis'!$B$4=12,'11-12'!L27))</f>
        <v>0</v>
      </c>
      <c r="L11" s="2">
        <f>IF($B$4=11,'11-12'!M7,IF('12 analysis'!$B$4=12,'11-12'!M27))</f>
        <v>0</v>
      </c>
      <c r="M11" s="2">
        <f>IF($B$4=11,'11-12'!N7,IF('12 analysis'!$B$4=12,'11-12'!N27))</f>
        <v>0</v>
      </c>
    </row>
    <row r="12" spans="1:13" ht="15.75">
      <c r="A12" s="2" t="s">
        <v>72</v>
      </c>
      <c r="B12" s="2">
        <f>IF($B$4=11,'11-12'!C8,IF('12 analysis'!$B$4=12,'11-12'!C28))</f>
        <v>31</v>
      </c>
      <c r="C12" s="2">
        <f>IF($B$4=11,'11-12'!D8,IF('12 analysis'!$B$4=12,'11-12'!D28))</f>
        <v>31</v>
      </c>
      <c r="D12" s="2">
        <f>IF($B$4=11,'11-12'!E8,IF('12 analysis'!$B$4=12,'11-12'!E28))</f>
        <v>31</v>
      </c>
      <c r="E12" s="2">
        <f t="shared" si="0"/>
        <v>100</v>
      </c>
      <c r="F12" s="2">
        <f>IF($B$4=11,'11-12'!G8,IF('12 analysis'!$B$4=12,'11-12'!G28))</f>
        <v>3</v>
      </c>
      <c r="G12" s="2">
        <f>IF($B$4=11,'11-12'!H8,IF('12 analysis'!$B$4=12,'11-12'!H28))</f>
        <v>11</v>
      </c>
      <c r="H12" s="2">
        <f>IF($B$4=11,'11-12'!I8,IF('12 analysis'!$B$4=12,'11-12'!I28))</f>
        <v>14</v>
      </c>
      <c r="I12" s="2">
        <f>IF($B$4=11,'11-12'!J8,IF('12 analysis'!$B$4=12,'11-12'!J28))</f>
        <v>2</v>
      </c>
      <c r="J12" s="2">
        <f>IF($B$4=11,'11-12'!K8,IF('12 analysis'!$B$4=12,'11-12'!K28))</f>
        <v>1</v>
      </c>
      <c r="K12" s="2">
        <f>IF($B$4=11,'11-12'!L8,IF('12 analysis'!$B$4=12,'11-12'!L28))</f>
        <v>0</v>
      </c>
      <c r="L12" s="2">
        <f>IF($B$4=11,'11-12'!M8,IF('12 analysis'!$B$4=12,'11-12'!M28))</f>
        <v>0</v>
      </c>
      <c r="M12" s="2">
        <f>IF($B$4=11,'11-12'!N8,IF('12 analysis'!$B$4=12,'11-12'!N28))</f>
        <v>0</v>
      </c>
    </row>
    <row r="13" spans="1:13" ht="15.75">
      <c r="A13" s="2" t="s">
        <v>65</v>
      </c>
      <c r="B13" s="2">
        <f>IF($B$4=11,'11-12'!C15,IF('12 analysis'!$B$4=12,'11-12'!C35))</f>
        <v>44</v>
      </c>
      <c r="C13" s="2">
        <f>IF($B$4=11,'11-12'!D15,IF('12 analysis'!$B$4=12,'11-12'!D35))</f>
        <v>44</v>
      </c>
      <c r="D13" s="2">
        <f>IF($B$4=11,'11-12'!E15,IF('12 analysis'!$B$4=12,'11-12'!E35))</f>
        <v>44</v>
      </c>
      <c r="E13" s="2">
        <f t="shared" si="0"/>
        <v>100</v>
      </c>
      <c r="F13" s="2">
        <f>IF($B$4=11,'11-12'!G15,IF('12 analysis'!$B$4=12,'11-12'!G35))</f>
        <v>1</v>
      </c>
      <c r="G13" s="2">
        <f>IF($B$4=11,'11-12'!H15,IF('12 analysis'!$B$4=12,'11-12'!H35))</f>
        <v>4</v>
      </c>
      <c r="H13" s="2">
        <f>IF($B$4=11,'11-12'!I15,IF('12 analysis'!$B$4=12,'11-12'!I35))</f>
        <v>5</v>
      </c>
      <c r="I13" s="2">
        <f>IF($B$4=11,'11-12'!J15,IF('12 analysis'!$B$4=12,'11-12'!J35))</f>
        <v>9</v>
      </c>
      <c r="J13" s="2">
        <f>IF($B$4=11,'11-12'!K15,IF('12 analysis'!$B$4=12,'11-12'!K35))</f>
        <v>11</v>
      </c>
      <c r="K13" s="2">
        <f>IF($B$4=11,'11-12'!L15,IF('12 analysis'!$B$4=12,'11-12'!L35))</f>
        <v>11</v>
      </c>
      <c r="L13" s="2">
        <f>IF($B$4=11,'11-12'!M15,IF('12 analysis'!$B$4=12,'11-12'!M35))</f>
        <v>3</v>
      </c>
      <c r="M13" s="2">
        <f>IF($B$4=11,'11-12'!N15,IF('12 analysis'!$B$4=12,'11-12'!N35))</f>
        <v>0</v>
      </c>
    </row>
    <row r="14" spans="1:13" ht="15.75">
      <c r="A14" s="2" t="s">
        <v>66</v>
      </c>
      <c r="B14" s="2">
        <f>IF($B$4=11,'11-12'!C16,IF('12 analysis'!$B$4=12,'11-12'!C36))</f>
        <v>44</v>
      </c>
      <c r="C14" s="2">
        <f>IF($B$4=11,'11-12'!D16,IF('12 analysis'!$B$4=12,'11-12'!D36))</f>
        <v>44</v>
      </c>
      <c r="D14" s="2">
        <f>IF($B$4=11,'11-12'!E16,IF('12 analysis'!$B$4=12,'11-12'!E36))</f>
        <v>44</v>
      </c>
      <c r="E14" s="2">
        <f t="shared" si="0"/>
        <v>100</v>
      </c>
      <c r="F14" s="2">
        <f>IF($B$4=11,'11-12'!G16,IF('12 analysis'!$B$4=12,'11-12'!G36))</f>
        <v>8</v>
      </c>
      <c r="G14" s="2">
        <f>IF($B$4=11,'11-12'!H16,IF('12 analysis'!$B$4=12,'11-12'!H36))</f>
        <v>5</v>
      </c>
      <c r="H14" s="2">
        <f>IF($B$4=11,'11-12'!I16,IF('12 analysis'!$B$4=12,'11-12'!I36))</f>
        <v>4</v>
      </c>
      <c r="I14" s="2">
        <f>IF($B$4=11,'11-12'!J16,IF('12 analysis'!$B$4=12,'11-12'!J36))</f>
        <v>17</v>
      </c>
      <c r="J14" s="2">
        <f>IF($B$4=11,'11-12'!K16,IF('12 analysis'!$B$4=12,'11-12'!K36))</f>
        <v>6</v>
      </c>
      <c r="K14" s="2">
        <f>IF($B$4=11,'11-12'!L16,IF('12 analysis'!$B$4=12,'11-12'!L36))</f>
        <v>2</v>
      </c>
      <c r="L14" s="2">
        <f>IF($B$4=11,'11-12'!M16,IF('12 analysis'!$B$4=12,'11-12'!M36))</f>
        <v>2</v>
      </c>
      <c r="M14" s="2">
        <f>IF($B$4=11,'11-12'!N16,IF('12 analysis'!$B$4=12,'11-12'!N36))</f>
        <v>0</v>
      </c>
    </row>
    <row r="15" spans="1:13" ht="15.75">
      <c r="A15" s="2" t="s">
        <v>67</v>
      </c>
      <c r="B15" s="2">
        <f>IF($B$4=11,'11-12'!C17,IF('12 analysis'!$B$4=12,'11-12'!C37))</f>
        <v>44</v>
      </c>
      <c r="C15" s="2">
        <f>IF($B$4=11,'11-12'!D17,IF('12 analysis'!$B$4=12,'11-12'!D37))</f>
        <v>44</v>
      </c>
      <c r="D15" s="2">
        <f>IF($B$4=11,'11-12'!E17,IF('12 analysis'!$B$4=12,'11-12'!E37))</f>
        <v>44</v>
      </c>
      <c r="E15" s="2">
        <f t="shared" si="0"/>
        <v>100</v>
      </c>
      <c r="F15" s="2">
        <f>IF($B$4=11,'11-12'!G17,IF('12 analysis'!$B$4=12,'11-12'!G37))</f>
        <v>3</v>
      </c>
      <c r="G15" s="2">
        <f>IF($B$4=11,'11-12'!H17,IF('12 analysis'!$B$4=12,'11-12'!H37))</f>
        <v>8</v>
      </c>
      <c r="H15" s="2">
        <f>IF($B$4=11,'11-12'!I17,IF('12 analysis'!$B$4=12,'11-12'!I37))</f>
        <v>12</v>
      </c>
      <c r="I15" s="2">
        <f>IF($B$4=11,'11-12'!J17,IF('12 analysis'!$B$4=12,'11-12'!J37))</f>
        <v>19</v>
      </c>
      <c r="J15" s="2">
        <f>IF($B$4=11,'11-12'!K17,IF('12 analysis'!$B$4=12,'11-12'!K37))</f>
        <v>2</v>
      </c>
      <c r="K15" s="2">
        <f>IF($B$4=11,'11-12'!L17,IF('12 analysis'!$B$4=12,'11-12'!L37))</f>
        <v>0</v>
      </c>
      <c r="L15" s="2">
        <f>IF($B$4=11,'11-12'!M17,IF('12 analysis'!$B$4=12,'11-12'!M37))</f>
        <v>0</v>
      </c>
      <c r="M15" s="2">
        <f>IF($B$4=11,'11-12'!N17,IF('12 analysis'!$B$4=12,'11-12'!N37))</f>
        <v>0</v>
      </c>
    </row>
    <row r="16" spans="1:13" ht="15.75">
      <c r="A16" s="2" t="s">
        <v>68</v>
      </c>
      <c r="B16" s="2">
        <f>IF($B$4=11,'11-12'!C18,IF('12 analysis'!$B$4=12,'11-12'!C38))</f>
        <v>26</v>
      </c>
      <c r="C16" s="2">
        <f>IF($B$4=11,'11-12'!D18,IF('12 analysis'!$B$4=12,'11-12'!D38))</f>
        <v>26</v>
      </c>
      <c r="D16" s="2">
        <f>IF($B$4=11,'11-12'!E18,IF('12 analysis'!$B$4=12,'11-12'!E38))</f>
        <v>26</v>
      </c>
      <c r="E16" s="2">
        <f t="shared" si="0"/>
        <v>100</v>
      </c>
      <c r="F16" s="2">
        <f>IF($B$4=11,'11-12'!G18,IF('12 analysis'!$B$4=12,'11-12'!G38))</f>
        <v>0</v>
      </c>
      <c r="G16" s="2">
        <f>IF($B$4=11,'11-12'!H18,IF('12 analysis'!$B$4=12,'11-12'!H38))</f>
        <v>1</v>
      </c>
      <c r="H16" s="2">
        <f>IF($B$4=11,'11-12'!I18,IF('12 analysis'!$B$4=12,'11-12'!I38))</f>
        <v>8</v>
      </c>
      <c r="I16" s="2">
        <f>IF($B$4=11,'11-12'!J18,IF('12 analysis'!$B$4=12,'11-12'!J38))</f>
        <v>9</v>
      </c>
      <c r="J16" s="2">
        <f>IF($B$4=11,'11-12'!K18,IF('12 analysis'!$B$4=12,'11-12'!K38))</f>
        <v>7</v>
      </c>
      <c r="K16" s="2">
        <f>IF($B$4=11,'11-12'!L18,IF('12 analysis'!$B$4=12,'11-12'!L38))</f>
        <v>1</v>
      </c>
      <c r="L16" s="2">
        <f>IF($B$4=11,'11-12'!M18,IF('12 analysis'!$B$4=12,'11-12'!M38))</f>
        <v>0</v>
      </c>
      <c r="M16" s="2">
        <f>IF($B$4=11,'11-12'!N18,IF('12 analysis'!$B$4=12,'11-12'!N38))</f>
        <v>0</v>
      </c>
    </row>
    <row r="17" spans="1:13" ht="15.75">
      <c r="A17" s="2" t="s">
        <v>63</v>
      </c>
      <c r="B17" s="2">
        <f>IF($B$4=11,'11-12'!C9+'11-12'!C19,IF('12 analysis'!$B$4=12,'11-12'!C29+'11-12'!C39))</f>
        <v>94</v>
      </c>
      <c r="C17" s="2">
        <f>IF($B$4=11,'11-12'!D9+'11-12'!D19,IF('12 analysis'!$B$4=12,'11-12'!D29+'11-12'!D39))</f>
        <v>94</v>
      </c>
      <c r="D17" s="2">
        <f>IF($B$4=11,'11-12'!E9+'11-12'!E19,IF('12 analysis'!$B$4=12,'11-12'!E29+'11-12'!E39))</f>
        <v>94</v>
      </c>
      <c r="E17" s="2">
        <f t="shared" si="0"/>
        <v>100</v>
      </c>
      <c r="F17" s="2">
        <f>IF($B$4=11,'11-12'!G9+'11-12'!G19,IF('12 analysis'!$B$4=12,'11-12'!G29+'11-12'!G39))</f>
        <v>3</v>
      </c>
      <c r="G17" s="2">
        <f>IF($B$4=11,'11-12'!H9+'11-12'!H19,IF('12 analysis'!$B$4=12,'11-12'!H29+'11-12'!H39))</f>
        <v>40</v>
      </c>
      <c r="H17" s="2">
        <f>IF($B$4=11,'11-12'!I9+'11-12'!I19,IF('12 analysis'!$B$4=12,'11-12'!I29+'11-12'!I39))</f>
        <v>43</v>
      </c>
      <c r="I17" s="2">
        <f>IF($B$4=11,'11-12'!J9+'11-12'!J19,IF('12 analysis'!$B$4=12,'11-12'!J29+'11-12'!J39))</f>
        <v>8</v>
      </c>
      <c r="J17" s="2">
        <f>IF($B$4=11,'11-12'!K9+'11-12'!K19,IF('12 analysis'!$B$4=12,'11-12'!K29+'11-12'!K39))</f>
        <v>0</v>
      </c>
      <c r="K17" s="2">
        <f>IF($B$4=11,'11-12'!L9+'11-12'!L19,IF('12 analysis'!$B$4=12,'11-12'!L29+'11-12'!L39))</f>
        <v>0</v>
      </c>
      <c r="L17" s="2">
        <f>IF($B$4=11,'11-12'!M9+'11-12'!M19,IF('12 analysis'!$B$4=12,'11-12'!M29+'11-12'!M39))</f>
        <v>0</v>
      </c>
      <c r="M17" s="2">
        <f>IF($B$4=11,'11-12'!N9+'11-12'!N19,IF('12 analysis'!$B$4=12,'11-12'!N29+'11-12'!N39))</f>
        <v>0</v>
      </c>
    </row>
    <row r="18" spans="1:13" ht="15.75">
      <c r="A18" s="2" t="s">
        <v>73</v>
      </c>
      <c r="B18" s="2">
        <f>IF($B$4=11,'11-12'!C10+'11-12'!C20,IF('12 analysis'!$B$4=12,'11-12'!C30+'11-12'!C40))</f>
        <v>94</v>
      </c>
      <c r="C18" s="2">
        <f>IF($B$4=11,'11-12'!D10+'11-12'!D20,IF('12 analysis'!$B$4=12,'11-12'!D30+'11-12'!D40))</f>
        <v>94</v>
      </c>
      <c r="D18" s="2">
        <f>IF($B$4=11,'11-12'!E10+'11-12'!E20,IF('12 analysis'!$B$4=12,'11-12'!E30+'11-12'!E40))</f>
        <v>94</v>
      </c>
      <c r="E18" s="2">
        <f t="shared" si="0"/>
        <v>100</v>
      </c>
      <c r="F18" s="2">
        <f>IF($B$4=11,'11-12'!G10+'11-12'!G20,IF('12 analysis'!$B$4=12,'11-12'!G30+'11-12'!G40))</f>
        <v>7</v>
      </c>
      <c r="G18" s="2">
        <f>IF($B$4=11,'11-12'!H10+'11-12'!H20,IF('12 analysis'!$B$4=12,'11-12'!H30+'11-12'!H40))</f>
        <v>18</v>
      </c>
      <c r="H18" s="2">
        <f>IF($B$4=11,'11-12'!I10+'11-12'!I20,IF('12 analysis'!$B$4=12,'11-12'!I30+'11-12'!I40))</f>
        <v>25</v>
      </c>
      <c r="I18" s="2">
        <f>IF($B$4=11,'11-12'!J10+'11-12'!J20,IF('12 analysis'!$B$4=12,'11-12'!J30+'11-12'!J40))</f>
        <v>30</v>
      </c>
      <c r="J18" s="2">
        <f>IF($B$4=11,'11-12'!K10+'11-12'!K20,IF('12 analysis'!$B$4=12,'11-12'!K30+'11-12'!K40))</f>
        <v>13</v>
      </c>
      <c r="K18" s="2">
        <f>IF($B$4=11,'11-12'!L10+'11-12'!L20,IF('12 analysis'!$B$4=12,'11-12'!L30+'11-12'!L40))</f>
        <v>1</v>
      </c>
      <c r="L18" s="2">
        <f>IF($B$4=11,'11-12'!M10+'11-12'!M20,IF('12 analysis'!$B$4=12,'11-12'!M30+'11-12'!M40))</f>
        <v>0</v>
      </c>
      <c r="M18" s="2">
        <f>IF($B$4=11,'11-12'!N10+'11-12'!N20,IF('12 analysis'!$B$4=12,'11-12'!N30+'11-12'!N40))</f>
        <v>0</v>
      </c>
    </row>
    <row r="22" spans="1:13">
      <c r="B22" s="9" t="s">
        <v>40</v>
      </c>
      <c r="C22" s="9"/>
      <c r="J22" s="9" t="s">
        <v>42</v>
      </c>
      <c r="K22" s="9"/>
    </row>
    <row r="23" spans="1:13">
      <c r="B23" s="9" t="s">
        <v>41</v>
      </c>
      <c r="C23" s="9"/>
      <c r="J23" s="9" t="s">
        <v>43</v>
      </c>
      <c r="K23" s="9"/>
    </row>
  </sheetData>
  <mergeCells count="6">
    <mergeCell ref="A1:M1"/>
    <mergeCell ref="A2:M2"/>
    <mergeCell ref="B22:C22"/>
    <mergeCell ref="J22:K22"/>
    <mergeCell ref="B23:C23"/>
    <mergeCell ref="J23:K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O1" sqref="O1:P1048576"/>
    </sheetView>
  </sheetViews>
  <sheetFormatPr defaultRowHeight="15"/>
  <cols>
    <col min="1" max="1" width="11.7109375" customWidth="1"/>
    <col min="2" max="2" width="9.7109375" customWidth="1"/>
    <col min="3" max="3" width="13.140625" customWidth="1"/>
    <col min="4" max="4" width="10.42578125" customWidth="1"/>
    <col min="15" max="16" width="0" hidden="1" customWidth="1"/>
  </cols>
  <sheetData>
    <row r="1" spans="1:16" ht="18.7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18.7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>
      <c r="A4" s="6" t="s">
        <v>39</v>
      </c>
      <c r="B4" s="5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>
      <c r="A5" s="2" t="s">
        <v>25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6" ht="26.1" customHeight="1">
      <c r="A6" s="2" t="s">
        <v>13</v>
      </c>
      <c r="B6" s="2">
        <f>'10'!C2+'10'!C11+'10'!C20+'10'!C29</f>
        <v>183</v>
      </c>
      <c r="C6" s="2">
        <f>'10'!D2+'10'!D11+'10'!D20+'10'!D29</f>
        <v>182</v>
      </c>
      <c r="D6" s="2">
        <f>'10'!E2+'10'!E11+'10'!E20+'10'!E29</f>
        <v>181</v>
      </c>
      <c r="E6" s="2">
        <f>ROUND(D6/C6*100,1)</f>
        <v>99.5</v>
      </c>
      <c r="F6" s="2">
        <f>'10'!G2+'10'!G11+'10'!G20+'10'!G29</f>
        <v>22</v>
      </c>
      <c r="G6" s="2">
        <f>'10'!H2+'10'!H11+'10'!H20+'10'!H29</f>
        <v>34</v>
      </c>
      <c r="H6" s="2">
        <f>'10'!I2+'10'!I11+'10'!I20+'10'!I29</f>
        <v>17</v>
      </c>
      <c r="I6" s="2">
        <f>'10'!J2+'10'!J11+'10'!J20+'10'!J29</f>
        <v>30</v>
      </c>
      <c r="J6" s="2">
        <f>'10'!K2+'10'!K11+'10'!K20+'10'!K29</f>
        <v>21</v>
      </c>
      <c r="K6" s="2">
        <f>'10'!L2+'10'!L11+'10'!L20+'10'!L29</f>
        <v>29</v>
      </c>
      <c r="L6" s="2">
        <f>'10'!M2+'10'!M11+'10'!M20+'10'!M29</f>
        <v>28</v>
      </c>
      <c r="M6" s="2">
        <f>'10'!N2+'10'!N11+'10'!N20+'10'!N29</f>
        <v>1</v>
      </c>
      <c r="O6">
        <f>SUM(F6:M6)</f>
        <v>182</v>
      </c>
      <c r="P6">
        <f>O6-C6</f>
        <v>0</v>
      </c>
    </row>
    <row r="7" spans="1:16" ht="26.1" customHeight="1">
      <c r="A7" s="2" t="s">
        <v>14</v>
      </c>
      <c r="B7" s="2">
        <f>'10'!C3+'10'!C12+'10'!C21+'10'!C30</f>
        <v>148</v>
      </c>
      <c r="C7" s="2">
        <f>'10'!D3+'10'!D12+'10'!D21+'10'!D30</f>
        <v>148</v>
      </c>
      <c r="D7" s="2">
        <f>'10'!E3+'10'!E12+'10'!E21+'10'!E30</f>
        <v>143</v>
      </c>
      <c r="E7" s="2">
        <f t="shared" ref="E7:E13" si="0">ROUND(D7/C7*100,1)</f>
        <v>96.6</v>
      </c>
      <c r="F7" s="2">
        <f>'10'!G3+'10'!G12+'10'!G21+'10'!G30</f>
        <v>21</v>
      </c>
      <c r="G7" s="2">
        <f>'10'!H3+'10'!H12+'10'!H21+'10'!H30</f>
        <v>27</v>
      </c>
      <c r="H7" s="2">
        <f>'10'!I3+'10'!I12+'10'!I21+'10'!I30</f>
        <v>16</v>
      </c>
      <c r="I7" s="2">
        <f>'10'!J3+'10'!J12+'10'!J21+'10'!J30</f>
        <v>20</v>
      </c>
      <c r="J7" s="2">
        <f>'10'!K3+'10'!K12+'10'!K21+'10'!K30</f>
        <v>14</v>
      </c>
      <c r="K7" s="2">
        <f>'10'!L3+'10'!L12+'10'!L21+'10'!L30</f>
        <v>19</v>
      </c>
      <c r="L7" s="2">
        <f>'10'!M3+'10'!M12+'10'!M21+'10'!M30</f>
        <v>26</v>
      </c>
      <c r="M7" s="2">
        <f>'10'!N3+'10'!N12+'10'!N21+'10'!N30</f>
        <v>5</v>
      </c>
      <c r="O7">
        <f t="shared" ref="O7:O13" si="1">SUM(F7:M7)</f>
        <v>148</v>
      </c>
      <c r="P7">
        <f t="shared" ref="P7:P13" si="2">O7-C7</f>
        <v>0</v>
      </c>
    </row>
    <row r="8" spans="1:16" ht="26.1" customHeight="1">
      <c r="A8" s="2" t="s">
        <v>15</v>
      </c>
      <c r="B8" s="2">
        <f>'10'!C4+'10'!C13+'10'!C22+'10'!C31</f>
        <v>35</v>
      </c>
      <c r="C8" s="2">
        <f>'10'!D4+'10'!D13+'10'!D22+'10'!D31</f>
        <v>35</v>
      </c>
      <c r="D8" s="2">
        <f>'10'!E4+'10'!E13+'10'!E22+'10'!E31</f>
        <v>35</v>
      </c>
      <c r="E8" s="2">
        <f t="shared" si="0"/>
        <v>100</v>
      </c>
      <c r="F8" s="2">
        <f>'10'!G4+'10'!G13+'10'!G22+'10'!G31</f>
        <v>6</v>
      </c>
      <c r="G8" s="2">
        <f>'10'!H4+'10'!H13+'10'!H22+'10'!H31</f>
        <v>3</v>
      </c>
      <c r="H8" s="2">
        <f>'10'!I4+'10'!I13+'10'!I22+'10'!I31</f>
        <v>5</v>
      </c>
      <c r="I8" s="2">
        <f>'10'!J4+'10'!J13+'10'!J22+'10'!J31</f>
        <v>8</v>
      </c>
      <c r="J8" s="2">
        <f>'10'!K4+'10'!K13+'10'!K22+'10'!K31</f>
        <v>6</v>
      </c>
      <c r="K8" s="2">
        <f>'10'!L4+'10'!L13+'10'!L22+'10'!L31</f>
        <v>4</v>
      </c>
      <c r="L8" s="2">
        <f>'10'!M4+'10'!M13+'10'!M22+'10'!M31</f>
        <v>3</v>
      </c>
      <c r="M8" s="2">
        <f>'10'!N4+'10'!N13+'10'!N22+'10'!N31</f>
        <v>0</v>
      </c>
      <c r="O8">
        <f t="shared" si="1"/>
        <v>35</v>
      </c>
      <c r="P8">
        <f t="shared" si="2"/>
        <v>0</v>
      </c>
    </row>
    <row r="9" spans="1:16" ht="26.1" customHeight="1">
      <c r="A9" s="2" t="s">
        <v>46</v>
      </c>
      <c r="B9" s="2">
        <f>'10'!C5+'10'!C14+'10'!C23+'10'!C32</f>
        <v>154</v>
      </c>
      <c r="C9" s="2">
        <f>'10'!D5+'10'!D14+'10'!D23+'10'!D32</f>
        <v>154</v>
      </c>
      <c r="D9" s="2">
        <f>'10'!E5+'10'!E14+'10'!E23+'10'!E32</f>
        <v>148</v>
      </c>
      <c r="E9" s="2">
        <f t="shared" si="0"/>
        <v>96.1</v>
      </c>
      <c r="F9" s="2">
        <f>'10'!G5+'10'!G14+'10'!G23+'10'!G32</f>
        <v>22</v>
      </c>
      <c r="G9" s="2">
        <f>'10'!H5+'10'!H14+'10'!H23+'10'!H32</f>
        <v>13</v>
      </c>
      <c r="H9" s="2">
        <f>'10'!I5+'10'!I14+'10'!I23+'10'!I32</f>
        <v>15</v>
      </c>
      <c r="I9" s="2">
        <f>'10'!J5+'10'!J14+'10'!J23+'10'!J32</f>
        <v>17</v>
      </c>
      <c r="J9" s="2">
        <f>'10'!K5+'10'!K14+'10'!K23+'10'!K32</f>
        <v>16</v>
      </c>
      <c r="K9" s="2">
        <f>'10'!L5+'10'!L14+'10'!L23+'10'!L32</f>
        <v>28</v>
      </c>
      <c r="L9" s="2">
        <f>'10'!M5+'10'!M14+'10'!M23+'10'!M32</f>
        <v>37</v>
      </c>
      <c r="M9" s="2">
        <f>'10'!N5+'10'!N14+'10'!N23+'10'!N32</f>
        <v>6</v>
      </c>
      <c r="O9">
        <f t="shared" si="1"/>
        <v>154</v>
      </c>
      <c r="P9">
        <f t="shared" si="2"/>
        <v>0</v>
      </c>
    </row>
    <row r="10" spans="1:16" ht="26.1" customHeight="1">
      <c r="A10" s="2" t="s">
        <v>47</v>
      </c>
      <c r="B10" s="2">
        <f>'10'!C6+'10'!C15+'10'!C24+'10'!C33</f>
        <v>29</v>
      </c>
      <c r="C10" s="2">
        <f>'10'!D6+'10'!D15+'10'!D24+'10'!D33</f>
        <v>29</v>
      </c>
      <c r="D10" s="2">
        <f>'10'!E6+'10'!E15+'10'!E24+'10'!E33</f>
        <v>25</v>
      </c>
      <c r="E10" s="2">
        <f t="shared" si="0"/>
        <v>86.2</v>
      </c>
      <c r="F10" s="2">
        <f>'10'!G6+'10'!G15+'10'!G24+'10'!G33</f>
        <v>0</v>
      </c>
      <c r="G10" s="2">
        <f>'10'!H6+'10'!H15+'10'!H24+'10'!H33</f>
        <v>2</v>
      </c>
      <c r="H10" s="2">
        <f>'10'!I6+'10'!I15+'10'!I24+'10'!I33</f>
        <v>0</v>
      </c>
      <c r="I10" s="2">
        <f>'10'!J6+'10'!J15+'10'!J24+'10'!J33</f>
        <v>2</v>
      </c>
      <c r="J10" s="2">
        <f>'10'!K6+'10'!K15+'10'!K24+'10'!K33</f>
        <v>5</v>
      </c>
      <c r="K10" s="2">
        <f>'10'!L6+'10'!L15+'10'!L24+'10'!L33</f>
        <v>6</v>
      </c>
      <c r="L10" s="2">
        <f>'10'!M6+'10'!M15+'10'!M24+'10'!M33</f>
        <v>10</v>
      </c>
      <c r="M10" s="2">
        <f>'10'!N6+'10'!N15+'10'!N24+'10'!N33</f>
        <v>4</v>
      </c>
      <c r="O10">
        <f t="shared" si="1"/>
        <v>29</v>
      </c>
      <c r="P10">
        <f t="shared" si="2"/>
        <v>0</v>
      </c>
    </row>
    <row r="11" spans="1:16" ht="26.1" customHeight="1">
      <c r="A11" s="2" t="s">
        <v>17</v>
      </c>
      <c r="B11" s="2">
        <f>'10'!C7+'10'!C16+'10'!C25+'10'!C34</f>
        <v>183</v>
      </c>
      <c r="C11" s="2">
        <f>'10'!D7+'10'!D16+'10'!D25+'10'!D34</f>
        <v>181</v>
      </c>
      <c r="D11" s="2">
        <f>'10'!E7+'10'!E16+'10'!E25+'10'!E34</f>
        <v>181</v>
      </c>
      <c r="E11" s="2">
        <f t="shared" si="0"/>
        <v>100</v>
      </c>
      <c r="F11" s="2">
        <f>'10'!G7+'10'!G16+'10'!G25+'10'!G34</f>
        <v>21</v>
      </c>
      <c r="G11" s="2">
        <f>'10'!H7+'10'!H16+'10'!H25+'10'!H34</f>
        <v>14</v>
      </c>
      <c r="H11" s="2">
        <f>'10'!I7+'10'!I16+'10'!I25+'10'!I34</f>
        <v>11</v>
      </c>
      <c r="I11" s="2">
        <f>'10'!J7+'10'!J16+'10'!J25+'10'!J34</f>
        <v>22</v>
      </c>
      <c r="J11" s="2">
        <f>'10'!K7+'10'!K16+'10'!K25+'10'!K34</f>
        <v>20</v>
      </c>
      <c r="K11" s="2">
        <f>'10'!L7+'10'!L16+'10'!L25+'10'!L34</f>
        <v>33</v>
      </c>
      <c r="L11" s="2">
        <f>'10'!M7+'10'!M16+'10'!M25+'10'!M34</f>
        <v>60</v>
      </c>
      <c r="M11" s="2">
        <f>'10'!N7+'10'!N16+'10'!N25+'10'!N34</f>
        <v>0</v>
      </c>
      <c r="O11">
        <f t="shared" si="1"/>
        <v>181</v>
      </c>
      <c r="P11">
        <f t="shared" si="2"/>
        <v>0</v>
      </c>
    </row>
    <row r="12" spans="1:16" ht="26.1" customHeight="1">
      <c r="A12" s="2" t="s">
        <v>18</v>
      </c>
      <c r="B12" s="2">
        <f>'10'!C8+'10'!C17+'10'!C26+'10'!C35</f>
        <v>183</v>
      </c>
      <c r="C12" s="2">
        <f>'10'!D8+'10'!D17+'10'!D26+'10'!D35</f>
        <v>181</v>
      </c>
      <c r="D12" s="2">
        <f>'10'!E8+'10'!E17+'10'!E26+'10'!E35</f>
        <v>177</v>
      </c>
      <c r="E12" s="2">
        <f t="shared" si="0"/>
        <v>97.8</v>
      </c>
      <c r="F12" s="2">
        <f>'10'!G8+'10'!G17+'10'!G26+'10'!G35</f>
        <v>22</v>
      </c>
      <c r="G12" s="2">
        <f>'10'!H8+'10'!H17+'10'!H26+'10'!H35</f>
        <v>20</v>
      </c>
      <c r="H12" s="2">
        <f>'10'!I8+'10'!I17+'10'!I26+'10'!I35</f>
        <v>15</v>
      </c>
      <c r="I12" s="2">
        <f>'10'!J8+'10'!J17+'10'!J26+'10'!J35</f>
        <v>22</v>
      </c>
      <c r="J12" s="2">
        <f>'10'!K8+'10'!K17+'10'!K26+'10'!K35</f>
        <v>27</v>
      </c>
      <c r="K12" s="2">
        <f>'10'!L8+'10'!L17+'10'!L26+'10'!L35</f>
        <v>25</v>
      </c>
      <c r="L12" s="2">
        <f>'10'!M8+'10'!M17+'10'!M26+'10'!M35</f>
        <v>46</v>
      </c>
      <c r="M12" s="2">
        <f>'10'!N8+'10'!N17+'10'!N26+'10'!N35</f>
        <v>4</v>
      </c>
      <c r="O12">
        <f t="shared" si="1"/>
        <v>181</v>
      </c>
      <c r="P12">
        <f t="shared" si="2"/>
        <v>0</v>
      </c>
    </row>
    <row r="13" spans="1:16" ht="26.1" customHeight="1">
      <c r="A13" s="2" t="s">
        <v>19</v>
      </c>
      <c r="B13" s="2">
        <f>'10'!C9+'10'!C18+'10'!C27+'10'!C36</f>
        <v>183</v>
      </c>
      <c r="C13" s="2">
        <f>'10'!D9+'10'!D18+'10'!D27+'10'!D36</f>
        <v>181</v>
      </c>
      <c r="D13" s="2">
        <f>'10'!E9+'10'!E18+'10'!E27+'10'!E36</f>
        <v>171</v>
      </c>
      <c r="E13" s="2">
        <f t="shared" si="0"/>
        <v>94.5</v>
      </c>
      <c r="F13" s="2">
        <f>'10'!G9+'10'!G18+'10'!G27+'10'!G36</f>
        <v>19</v>
      </c>
      <c r="G13" s="2">
        <f>'10'!H9+'10'!H18+'10'!H27+'10'!H36</f>
        <v>18</v>
      </c>
      <c r="H13" s="2">
        <f>'10'!I9+'10'!I18+'10'!I27+'10'!I36</f>
        <v>22</v>
      </c>
      <c r="I13" s="2">
        <f>'10'!J9+'10'!J18+'10'!J27+'10'!J36</f>
        <v>22</v>
      </c>
      <c r="J13" s="2">
        <f>'10'!K9+'10'!K18+'10'!K27+'10'!K36</f>
        <v>25</v>
      </c>
      <c r="K13" s="2">
        <f>'10'!L9+'10'!L18+'10'!L27+'10'!L36</f>
        <v>26</v>
      </c>
      <c r="L13" s="2">
        <f>'10'!M9+'10'!M18+'10'!M27+'10'!M36</f>
        <v>39</v>
      </c>
      <c r="M13" s="2">
        <f>'10'!N9+'10'!N18+'10'!N27+'10'!N36</f>
        <v>10</v>
      </c>
      <c r="O13">
        <f t="shared" si="1"/>
        <v>181</v>
      </c>
      <c r="P13">
        <f t="shared" si="2"/>
        <v>0</v>
      </c>
    </row>
    <row r="15" spans="1:16" ht="27.6" customHeight="1"/>
    <row r="18" spans="2:11">
      <c r="B18" s="9" t="s">
        <v>40</v>
      </c>
      <c r="C18" s="9"/>
      <c r="J18" s="9" t="s">
        <v>42</v>
      </c>
      <c r="K18" s="9"/>
    </row>
    <row r="19" spans="2:11">
      <c r="B19" s="9" t="s">
        <v>41</v>
      </c>
      <c r="C19" s="9"/>
      <c r="J19" s="9" t="s">
        <v>43</v>
      </c>
      <c r="K19" s="9"/>
    </row>
  </sheetData>
  <mergeCells count="6">
    <mergeCell ref="A1:M1"/>
    <mergeCell ref="A2:M2"/>
    <mergeCell ref="B18:C18"/>
    <mergeCell ref="J18:K18"/>
    <mergeCell ref="B19:C19"/>
    <mergeCell ref="J19:K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Q11" sqref="Q11"/>
    </sheetView>
  </sheetViews>
  <sheetFormatPr defaultRowHeight="15"/>
  <cols>
    <col min="1" max="1" width="11.7109375" customWidth="1"/>
    <col min="2" max="2" width="9.7109375" customWidth="1"/>
    <col min="3" max="3" width="13.140625" customWidth="1"/>
    <col min="4" max="4" width="10.42578125" customWidth="1"/>
    <col min="15" max="16" width="0" hidden="1" customWidth="1"/>
  </cols>
  <sheetData>
    <row r="1" spans="1:16" ht="18.7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18.7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>
      <c r="A4" s="6" t="s">
        <v>39</v>
      </c>
      <c r="B4" s="5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>
      <c r="A5" s="2" t="s">
        <v>25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6" ht="26.1" customHeight="1">
      <c r="A6" s="2" t="s">
        <v>13</v>
      </c>
      <c r="B6" s="2">
        <f>IF($B$4=6,'6-9'!C2+'6-9'!C10+'6-9'!C18+'6-9'!C26,IF($B$4=7,'6-9'!C34+'6-9'!C42+'6-9'!C50+'6-9'!C58,IF('6-9 ANALYSIS'!$B$4=8,'6-9'!C66+'6-9'!C74+'6-9'!C82+'6-9'!C90,IF('6-9 ANALYSIS'!$B$4=9,'6-9'!C98+'6-9'!C106+'6-9'!C114+'6-9'!C122))))</f>
        <v>180</v>
      </c>
      <c r="C6" s="2">
        <f>IF($B$4=6,'6-9'!D2+'6-9'!D10+'6-9'!D18+'6-9'!D26,IF($B$4=7,'6-9'!D34+'6-9'!D42+'6-9'!D50+'6-9'!D58,IF('6-9 ANALYSIS'!$B$4=8,'6-9'!D66+'6-9'!D74+'6-9'!D82+'6-9'!D90,IF('6-9 ANALYSIS'!$B$4=9,'6-9'!D98+'6-9'!D106+'6-9'!D114+'6-9'!D122))))</f>
        <v>180</v>
      </c>
      <c r="D6" s="2">
        <f>IF($B$4=6,'6-9'!E2+'6-9'!E10+'6-9'!E18+'6-9'!E26,IF($B$4=7,'6-9'!E34+'6-9'!E42+'6-9'!E50+'6-9'!E58,IF('6-9 ANALYSIS'!$B$4=8,'6-9'!E66+'6-9'!E74+'6-9'!E82+'6-9'!E90,IF('6-9 ANALYSIS'!$B$4=9,'6-9'!E98+'6-9'!E106+'6-9'!E114+'6-9'!E122))))</f>
        <v>180</v>
      </c>
      <c r="E6" s="2">
        <f>ROUND(D6/C6*100,1)</f>
        <v>100</v>
      </c>
      <c r="F6" s="2">
        <f>IF($B$4=6,'6-9'!G2+'6-9'!G10+'6-9'!G18+'6-9'!G26,IF($B$4=7,'6-9'!G34+'6-9'!G42+'6-9'!G50+'6-9'!G58,IF('6-9 ANALYSIS'!$B$4=8,'6-9'!G66+'6-9'!G74+'6-9'!G82+'6-9'!G90,IF('6-9 ANALYSIS'!$B$4=9,'6-9'!G98+'6-9'!G106+'6-9'!G114+'6-9'!G122))))</f>
        <v>25</v>
      </c>
      <c r="G6" s="2">
        <f>IF($B$4=6,'6-9'!H2+'6-9'!H10+'6-9'!H18+'6-9'!H26,IF($B$4=7,'6-9'!H34+'6-9'!H42+'6-9'!H50+'6-9'!H58,IF('6-9 ANALYSIS'!$B$4=8,'6-9'!H66+'6-9'!H74+'6-9'!H82+'6-9'!H90,IF('6-9 ANALYSIS'!$B$4=9,'6-9'!H98+'6-9'!H106+'6-9'!H114+'6-9'!H122))))</f>
        <v>42</v>
      </c>
      <c r="H6" s="2">
        <f>IF($B$4=6,'6-9'!I2+'6-9'!I10+'6-9'!I18+'6-9'!I26,IF($B$4=7,'6-9'!I34+'6-9'!I42+'6-9'!I50+'6-9'!I58,IF('6-9 ANALYSIS'!$B$4=8,'6-9'!I66+'6-9'!I74+'6-9'!I82+'6-9'!I90,IF('6-9 ANALYSIS'!$B$4=9,'6-9'!I98+'6-9'!I106+'6-9'!I114+'6-9'!I122))))</f>
        <v>36</v>
      </c>
      <c r="I6" s="2">
        <f>IF($B$4=6,'6-9'!J2+'6-9'!J10+'6-9'!J18+'6-9'!J26,IF($B$4=7,'6-9'!J34+'6-9'!J42+'6-9'!J50+'6-9'!J58,IF('6-9 ANALYSIS'!$B$4=8,'6-9'!J66+'6-9'!J74+'6-9'!J82+'6-9'!J90,IF('6-9 ANALYSIS'!$B$4=9,'6-9'!J98+'6-9'!J106+'6-9'!J114+'6-9'!J122))))</f>
        <v>34</v>
      </c>
      <c r="J6" s="2">
        <f>IF($B$4=6,'6-9'!K2+'6-9'!K10+'6-9'!K18+'6-9'!K26,IF($B$4=7,'6-9'!K34+'6-9'!K42+'6-9'!K50+'6-9'!K58,IF('6-9 ANALYSIS'!$B$4=8,'6-9'!K66+'6-9'!K74+'6-9'!K82+'6-9'!K90,IF('6-9 ANALYSIS'!$B$4=9,'6-9'!K98+'6-9'!K106+'6-9'!K114+'6-9'!K122))))</f>
        <v>29</v>
      </c>
      <c r="K6" s="2">
        <f>IF($B$4=6,'6-9'!L2+'6-9'!L10+'6-9'!L18+'6-9'!L26,IF($B$4=7,'6-9'!L34+'6-9'!L42+'6-9'!L50+'6-9'!L58,IF('6-9 ANALYSIS'!$B$4=8,'6-9'!L66+'6-9'!L74+'6-9'!L82+'6-9'!L90,IF('6-9 ANALYSIS'!$B$4=9,'6-9'!L98+'6-9'!L106+'6-9'!L114+'6-9'!L122))))</f>
        <v>12</v>
      </c>
      <c r="L6" s="2">
        <f>IF($B$4=6,'6-9'!M2+'6-9'!M10+'6-9'!M18+'6-9'!M26,IF($B$4=7,'6-9'!M34+'6-9'!M42+'6-9'!M50+'6-9'!M58,IF('6-9 ANALYSIS'!$B$4=8,'6-9'!M66+'6-9'!M74+'6-9'!M82+'6-9'!M90,IF('6-9 ANALYSIS'!$B$4=9,'6-9'!M98+'6-9'!M106+'6-9'!M114+'6-9'!M122))))</f>
        <v>2</v>
      </c>
      <c r="M6" s="2">
        <f>IF($B$4=6,'6-9'!N2+'6-9'!N10+'6-9'!N18+'6-9'!N26,IF($B$4=7,'6-9'!N34+'6-9'!N42+'6-9'!N50+'6-9'!N58,IF('6-9 ANALYSIS'!$B$4=8,'6-9'!N66+'6-9'!N74+'6-9'!N82+'6-9'!N90,IF('6-9 ANALYSIS'!$B$4=9,'6-9'!N98+'6-9'!N106+'6-9'!N114+'6-9'!N122))))</f>
        <v>0</v>
      </c>
      <c r="O6">
        <f>SUM(F6:M6)</f>
        <v>180</v>
      </c>
      <c r="P6">
        <f>O6-D6</f>
        <v>0</v>
      </c>
    </row>
    <row r="7" spans="1:16" ht="26.1" customHeight="1">
      <c r="A7" s="2" t="s">
        <v>14</v>
      </c>
      <c r="B7" s="2">
        <f>IF($B$4=6,'6-9'!C3+'6-9'!C11+'6-9'!C19+'6-9'!C27,IF($B$4=7,'6-9'!C35+'6-9'!C43+'6-9'!C51+'6-9'!C59,IF('6-9 ANALYSIS'!$B$4=8,'6-9'!C67+'6-9'!C75+'6-9'!C83+'6-9'!C91,IF('6-9 ANALYSIS'!$B$4=9,'6-9'!C99+'6-9'!C107+'6-9'!C115+'6-9'!C123))))</f>
        <v>116</v>
      </c>
      <c r="C7" s="2">
        <f>IF($B$4=6,'6-9'!D3+'6-9'!D11+'6-9'!D19+'6-9'!D27,IF($B$4=7,'6-9'!D35+'6-9'!D43+'6-9'!D51+'6-9'!D59,IF('6-9 ANALYSIS'!$B$4=8,'6-9'!D67+'6-9'!D75+'6-9'!D83+'6-9'!D91,IF('6-9 ANALYSIS'!$B$4=9,'6-9'!D99+'6-9'!D107+'6-9'!D115+'6-9'!D123))))</f>
        <v>116</v>
      </c>
      <c r="D7" s="2">
        <f>IF($B$4=6,'6-9'!E3+'6-9'!E11+'6-9'!E19+'6-9'!E27,IF($B$4=7,'6-9'!E35+'6-9'!E43+'6-9'!E51+'6-9'!E59,IF('6-9 ANALYSIS'!$B$4=8,'6-9'!E67+'6-9'!E75+'6-9'!E83+'6-9'!E91,IF('6-9 ANALYSIS'!$B$4=9,'6-9'!E99+'6-9'!E107+'6-9'!E115+'6-9'!E123))))</f>
        <v>116</v>
      </c>
      <c r="E7" s="2">
        <f t="shared" ref="E7:E12" si="0">ROUND(D7/C7*100,1)</f>
        <v>100</v>
      </c>
      <c r="F7" s="2">
        <f>IF($B$4=6,'6-9'!G3+'6-9'!G11+'6-9'!G19+'6-9'!G27,IF($B$4=7,'6-9'!G35+'6-9'!G43+'6-9'!G51+'6-9'!G59,IF('6-9 ANALYSIS'!$B$4=8,'6-9'!G67+'6-9'!G75+'6-9'!G83+'6-9'!G91,IF('6-9 ANALYSIS'!$B$4=9,'6-9'!G99+'6-9'!G107+'6-9'!G115+'6-9'!G123))))</f>
        <v>16</v>
      </c>
      <c r="G7" s="2">
        <f>IF($B$4=6,'6-9'!H3+'6-9'!H11+'6-9'!H19+'6-9'!H27,IF($B$4=7,'6-9'!H35+'6-9'!H43+'6-9'!H51+'6-9'!H59,IF('6-9 ANALYSIS'!$B$4=8,'6-9'!H67+'6-9'!H75+'6-9'!H83+'6-9'!H91,IF('6-9 ANALYSIS'!$B$4=9,'6-9'!H99+'6-9'!H107+'6-9'!H115+'6-9'!H123))))</f>
        <v>16</v>
      </c>
      <c r="H7" s="2">
        <f>IF($B$4=6,'6-9'!I3+'6-9'!I11+'6-9'!I19+'6-9'!I27,IF($B$4=7,'6-9'!I35+'6-9'!I43+'6-9'!I51+'6-9'!I59,IF('6-9 ANALYSIS'!$B$4=8,'6-9'!I67+'6-9'!I75+'6-9'!I83+'6-9'!I91,IF('6-9 ANALYSIS'!$B$4=9,'6-9'!I99+'6-9'!I107+'6-9'!I115+'6-9'!I123))))</f>
        <v>30</v>
      </c>
      <c r="I7" s="2">
        <f>IF($B$4=6,'6-9'!J3+'6-9'!J11+'6-9'!J19+'6-9'!J27,IF($B$4=7,'6-9'!J35+'6-9'!J43+'6-9'!J51+'6-9'!J59,IF('6-9 ANALYSIS'!$B$4=8,'6-9'!J67+'6-9'!J75+'6-9'!J83+'6-9'!J91,IF('6-9 ANALYSIS'!$B$4=9,'6-9'!J99+'6-9'!J107+'6-9'!J115+'6-9'!J123))))</f>
        <v>23</v>
      </c>
      <c r="J7" s="2">
        <f>IF($B$4=6,'6-9'!K3+'6-9'!K11+'6-9'!K19+'6-9'!K27,IF($B$4=7,'6-9'!K35+'6-9'!K43+'6-9'!K51+'6-9'!K59,IF('6-9 ANALYSIS'!$B$4=8,'6-9'!K67+'6-9'!K75+'6-9'!K83+'6-9'!K91,IF('6-9 ANALYSIS'!$B$4=9,'6-9'!K99+'6-9'!K107+'6-9'!K115+'6-9'!K123))))</f>
        <v>23</v>
      </c>
      <c r="K7" s="2">
        <f>IF($B$4=6,'6-9'!L3+'6-9'!L11+'6-9'!L19+'6-9'!L27,IF($B$4=7,'6-9'!L35+'6-9'!L43+'6-9'!L51+'6-9'!L59,IF('6-9 ANALYSIS'!$B$4=8,'6-9'!L67+'6-9'!L75+'6-9'!L83+'6-9'!L91,IF('6-9 ANALYSIS'!$B$4=9,'6-9'!L99+'6-9'!L107+'6-9'!L115+'6-9'!L123))))</f>
        <v>8</v>
      </c>
      <c r="L7" s="2">
        <f>IF($B$4=6,'6-9'!M3+'6-9'!M11+'6-9'!M19+'6-9'!M27,IF($B$4=7,'6-9'!M35+'6-9'!M43+'6-9'!M51+'6-9'!M59,IF('6-9 ANALYSIS'!$B$4=8,'6-9'!M67+'6-9'!M75+'6-9'!M83+'6-9'!M91,IF('6-9 ANALYSIS'!$B$4=9,'6-9'!M99+'6-9'!M107+'6-9'!M115+'6-9'!M123))))</f>
        <v>0</v>
      </c>
      <c r="M7" s="2">
        <f>IF($B$4=6,'6-9'!N3+'6-9'!N11+'6-9'!N19+'6-9'!N27,IF($B$4=7,'6-9'!N35+'6-9'!N43+'6-9'!N51+'6-9'!N59,IF('6-9 ANALYSIS'!$B$4=8,'6-9'!N67+'6-9'!N75+'6-9'!N83+'6-9'!N91,IF('6-9 ANALYSIS'!$B$4=9,'6-9'!N99+'6-9'!N107+'6-9'!N115+'6-9'!N123))))</f>
        <v>0</v>
      </c>
      <c r="O7">
        <f t="shared" ref="O7:O12" si="1">SUM(F7:M7)</f>
        <v>116</v>
      </c>
      <c r="P7">
        <f t="shared" ref="P7:P12" si="2">O7-D7</f>
        <v>0</v>
      </c>
    </row>
    <row r="8" spans="1:16" ht="26.1" customHeight="1">
      <c r="A8" s="2" t="s">
        <v>15</v>
      </c>
      <c r="B8" s="2">
        <f>IF($B$4=6,'6-9'!C4+'6-9'!C12+'6-9'!C20+'6-9'!C28,IF($B$4=7,'6-9'!C36+'6-9'!C44+'6-9'!C52+'6-9'!C60,IF('6-9 ANALYSIS'!$B$4=8,'6-9'!C68+'6-9'!C76+'6-9'!C84+'6-9'!C92,IF('6-9 ANALYSIS'!$B$4=9,'6-9'!C100+'6-9'!C108+'6-9'!C116+'6-9'!C124))))</f>
        <v>64</v>
      </c>
      <c r="C8" s="2">
        <f>IF($B$4=6,'6-9'!D4+'6-9'!D12+'6-9'!D20+'6-9'!D28,IF($B$4=7,'6-9'!D36+'6-9'!D44+'6-9'!D52+'6-9'!D60,IF('6-9 ANALYSIS'!$B$4=8,'6-9'!D68+'6-9'!D76+'6-9'!D84+'6-9'!D92,IF('6-9 ANALYSIS'!$B$4=9,'6-9'!D100+'6-9'!D108+'6-9'!D116+'6-9'!D124))))</f>
        <v>64</v>
      </c>
      <c r="D8" s="2">
        <f>IF($B$4=6,'6-9'!E4+'6-9'!E12+'6-9'!E20+'6-9'!E28,IF($B$4=7,'6-9'!E36+'6-9'!E44+'6-9'!E52+'6-9'!E60,IF('6-9 ANALYSIS'!$B$4=8,'6-9'!E68+'6-9'!E76+'6-9'!E84+'6-9'!E92,IF('6-9 ANALYSIS'!$B$4=9,'6-9'!E100+'6-9'!E108+'6-9'!E116+'6-9'!E124))))</f>
        <v>64</v>
      </c>
      <c r="E8" s="2">
        <f t="shared" si="0"/>
        <v>100</v>
      </c>
      <c r="F8" s="2">
        <f>IF($B$4=6,'6-9'!G4+'6-9'!G12+'6-9'!G20+'6-9'!G28,IF($B$4=7,'6-9'!G36+'6-9'!G44+'6-9'!G52+'6-9'!G60,IF('6-9 ANALYSIS'!$B$4=8,'6-9'!G68+'6-9'!G76+'6-9'!G84+'6-9'!G92,IF('6-9 ANALYSIS'!$B$4=9,'6-9'!G100+'6-9'!G108+'6-9'!G116+'6-9'!G124))))</f>
        <v>6</v>
      </c>
      <c r="G8" s="2">
        <f>IF($B$4=6,'6-9'!H4+'6-9'!H12+'6-9'!H20+'6-9'!H28,IF($B$4=7,'6-9'!H36+'6-9'!H44+'6-9'!H52+'6-9'!H60,IF('6-9 ANALYSIS'!$B$4=8,'6-9'!H68+'6-9'!H76+'6-9'!H84+'6-9'!H92,IF('6-9 ANALYSIS'!$B$4=9,'6-9'!H100+'6-9'!H108+'6-9'!H116+'6-9'!H124))))</f>
        <v>10</v>
      </c>
      <c r="H8" s="2">
        <f>IF($B$4=6,'6-9'!I4+'6-9'!I12+'6-9'!I20+'6-9'!I28,IF($B$4=7,'6-9'!I36+'6-9'!I44+'6-9'!I52+'6-9'!I60,IF('6-9 ANALYSIS'!$B$4=8,'6-9'!I68+'6-9'!I76+'6-9'!I84+'6-9'!I92,IF('6-9 ANALYSIS'!$B$4=9,'6-9'!I100+'6-9'!I108+'6-9'!I116+'6-9'!I124))))</f>
        <v>15</v>
      </c>
      <c r="I8" s="2">
        <f>IF($B$4=6,'6-9'!J4+'6-9'!J12+'6-9'!J20+'6-9'!J28,IF($B$4=7,'6-9'!J36+'6-9'!J44+'6-9'!J52+'6-9'!J60,IF('6-9 ANALYSIS'!$B$4=8,'6-9'!J68+'6-9'!J76+'6-9'!J84+'6-9'!J92,IF('6-9 ANALYSIS'!$B$4=9,'6-9'!J100+'6-9'!J108+'6-9'!J116+'6-9'!J124))))</f>
        <v>10</v>
      </c>
      <c r="J8" s="2">
        <f>IF($B$4=6,'6-9'!K4+'6-9'!K12+'6-9'!K20+'6-9'!K28,IF($B$4=7,'6-9'!K36+'6-9'!K44+'6-9'!K52+'6-9'!K60,IF('6-9 ANALYSIS'!$B$4=8,'6-9'!K68+'6-9'!K76+'6-9'!K84+'6-9'!K92,IF('6-9 ANALYSIS'!$B$4=9,'6-9'!K100+'6-9'!K108+'6-9'!K116+'6-9'!K124))))</f>
        <v>9</v>
      </c>
      <c r="K8" s="2">
        <f>IF($B$4=6,'6-9'!L4+'6-9'!L12+'6-9'!L20+'6-9'!L28,IF($B$4=7,'6-9'!L36+'6-9'!L44+'6-9'!L52+'6-9'!L60,IF('6-9 ANALYSIS'!$B$4=8,'6-9'!L68+'6-9'!L76+'6-9'!L84+'6-9'!L92,IF('6-9 ANALYSIS'!$B$4=9,'6-9'!L100+'6-9'!L108+'6-9'!L116+'6-9'!L124))))</f>
        <v>12</v>
      </c>
      <c r="L8" s="2">
        <f>IF($B$4=6,'6-9'!M4+'6-9'!M12+'6-9'!M20+'6-9'!M28,IF($B$4=7,'6-9'!M36+'6-9'!M44+'6-9'!M52+'6-9'!M60,IF('6-9 ANALYSIS'!$B$4=8,'6-9'!M68+'6-9'!M76+'6-9'!M84+'6-9'!M92,IF('6-9 ANALYSIS'!$B$4=9,'6-9'!M100+'6-9'!M108+'6-9'!M116+'6-9'!M124))))</f>
        <v>2</v>
      </c>
      <c r="M8" s="2">
        <f>IF($B$4=6,'6-9'!N4+'6-9'!N12+'6-9'!N20+'6-9'!N28,IF($B$4=7,'6-9'!N36+'6-9'!N44+'6-9'!N52+'6-9'!N60,IF('6-9 ANALYSIS'!$B$4=8,'6-9'!N68+'6-9'!N76+'6-9'!N84+'6-9'!N92,IF('6-9 ANALYSIS'!$B$4=9,'6-9'!N100+'6-9'!N108+'6-9'!N116+'6-9'!N124))))</f>
        <v>0</v>
      </c>
      <c r="O8">
        <f t="shared" si="1"/>
        <v>64</v>
      </c>
      <c r="P8">
        <f t="shared" si="2"/>
        <v>0</v>
      </c>
    </row>
    <row r="9" spans="1:16" ht="26.1" customHeight="1">
      <c r="A9" s="2" t="s">
        <v>16</v>
      </c>
      <c r="B9" s="2">
        <f>IF($B$4=6,'6-9'!C5+'6-9'!C13+'6-9'!C21+'6-9'!C29,IF($B$4=7,'6-9'!C37+'6-9'!C45+'6-9'!C53+'6-9'!C61,IF('6-9 ANALYSIS'!$B$4=8,'6-9'!C69+'6-9'!C77+'6-9'!C85+'6-9'!C93,IF('6-9 ANALYSIS'!$B$4=9,'6-9'!C101+'6-9'!C109+'6-9'!C117+'6-9'!C125))))</f>
        <v>180</v>
      </c>
      <c r="C9" s="2">
        <f>IF($B$4=6,'6-9'!D5+'6-9'!D13+'6-9'!D21+'6-9'!D29,IF($B$4=7,'6-9'!D37+'6-9'!D45+'6-9'!D53+'6-9'!D61,IF('6-9 ANALYSIS'!$B$4=8,'6-9'!D69+'6-9'!D77+'6-9'!D85+'6-9'!D93,IF('6-9 ANALYSIS'!$B$4=9,'6-9'!D101+'6-9'!D109+'6-9'!D117+'6-9'!D125))))</f>
        <v>180</v>
      </c>
      <c r="D9" s="2">
        <f>IF($B$4=6,'6-9'!E5+'6-9'!E13+'6-9'!E21+'6-9'!E29,IF($B$4=7,'6-9'!E37+'6-9'!E45+'6-9'!E53+'6-9'!E61,IF('6-9 ANALYSIS'!$B$4=8,'6-9'!E69+'6-9'!E77+'6-9'!E85+'6-9'!E93,IF('6-9 ANALYSIS'!$B$4=9,'6-9'!E101+'6-9'!E109+'6-9'!E117+'6-9'!E125))))</f>
        <v>180</v>
      </c>
      <c r="E9" s="2">
        <f t="shared" si="0"/>
        <v>100</v>
      </c>
      <c r="F9" s="2">
        <f>IF($B$4=6,'6-9'!G5+'6-9'!G13+'6-9'!G21+'6-9'!G29,IF($B$4=7,'6-9'!G37+'6-9'!G45+'6-9'!G53+'6-9'!G61,IF('6-9 ANALYSIS'!$B$4=8,'6-9'!G69+'6-9'!G77+'6-9'!G85+'6-9'!G93,IF('6-9 ANALYSIS'!$B$4=9,'6-9'!G101+'6-9'!G109+'6-9'!G117+'6-9'!G125))))</f>
        <v>12</v>
      </c>
      <c r="G9" s="2">
        <f>IF($B$4=6,'6-9'!H5+'6-9'!H13+'6-9'!H21+'6-9'!H29,IF($B$4=7,'6-9'!H37+'6-9'!H45+'6-9'!H53+'6-9'!H61,IF('6-9 ANALYSIS'!$B$4=8,'6-9'!H69+'6-9'!H77+'6-9'!H85+'6-9'!H93,IF('6-9 ANALYSIS'!$B$4=9,'6-9'!H101+'6-9'!H109+'6-9'!H117+'6-9'!H125))))</f>
        <v>18</v>
      </c>
      <c r="H9" s="2">
        <f>IF($B$4=6,'6-9'!I5+'6-9'!I13+'6-9'!I21+'6-9'!I29,IF($B$4=7,'6-9'!I37+'6-9'!I45+'6-9'!I53+'6-9'!I61,IF('6-9 ANALYSIS'!$B$4=8,'6-9'!I69+'6-9'!I77+'6-9'!I85+'6-9'!I93,IF('6-9 ANALYSIS'!$B$4=9,'6-9'!I101+'6-9'!I109+'6-9'!I117+'6-9'!I125))))</f>
        <v>18</v>
      </c>
      <c r="I9" s="2">
        <f>IF($B$4=6,'6-9'!J5+'6-9'!J13+'6-9'!J21+'6-9'!J29,IF($B$4=7,'6-9'!J37+'6-9'!J45+'6-9'!J53+'6-9'!J61,IF('6-9 ANALYSIS'!$B$4=8,'6-9'!J69+'6-9'!J77+'6-9'!J85+'6-9'!J93,IF('6-9 ANALYSIS'!$B$4=9,'6-9'!J101+'6-9'!J109+'6-9'!J117+'6-9'!J125))))</f>
        <v>23</v>
      </c>
      <c r="J9" s="2">
        <f>IF($B$4=6,'6-9'!K5+'6-9'!K13+'6-9'!K21+'6-9'!K29,IF($B$4=7,'6-9'!K37+'6-9'!K45+'6-9'!K53+'6-9'!K61,IF('6-9 ANALYSIS'!$B$4=8,'6-9'!K69+'6-9'!K77+'6-9'!K85+'6-9'!K93,IF('6-9 ANALYSIS'!$B$4=9,'6-9'!K101+'6-9'!K109+'6-9'!K117+'6-9'!K125))))</f>
        <v>41</v>
      </c>
      <c r="K9" s="2">
        <f>IF($B$4=6,'6-9'!L5+'6-9'!L13+'6-9'!L21+'6-9'!L29,IF($B$4=7,'6-9'!L37+'6-9'!L45+'6-9'!L53+'6-9'!L61,IF('6-9 ANALYSIS'!$B$4=8,'6-9'!L69+'6-9'!L77+'6-9'!L85+'6-9'!L93,IF('6-9 ANALYSIS'!$B$4=9,'6-9'!L101+'6-9'!L109+'6-9'!L117+'6-9'!L125))))</f>
        <v>39</v>
      </c>
      <c r="L9" s="2">
        <f>IF($B$4=6,'6-9'!M5+'6-9'!M13+'6-9'!M21+'6-9'!M29,IF($B$4=7,'6-9'!M37+'6-9'!M45+'6-9'!M53+'6-9'!M61,IF('6-9 ANALYSIS'!$B$4=8,'6-9'!M69+'6-9'!M77+'6-9'!M85+'6-9'!M93,IF('6-9 ANALYSIS'!$B$4=9,'6-9'!M101+'6-9'!M109+'6-9'!M117+'6-9'!M125))))</f>
        <v>29</v>
      </c>
      <c r="M9" s="2">
        <f>IF($B$4=6,'6-9'!N5+'6-9'!N13+'6-9'!N21+'6-9'!N29,IF($B$4=7,'6-9'!N37+'6-9'!N45+'6-9'!N53+'6-9'!N61,IF('6-9 ANALYSIS'!$B$4=8,'6-9'!N69+'6-9'!N77+'6-9'!N85+'6-9'!N93,IF('6-9 ANALYSIS'!$B$4=9,'6-9'!N101+'6-9'!N109+'6-9'!N117+'6-9'!N125))))</f>
        <v>0</v>
      </c>
      <c r="O9">
        <f t="shared" si="1"/>
        <v>180</v>
      </c>
      <c r="P9">
        <f t="shared" si="2"/>
        <v>0</v>
      </c>
    </row>
    <row r="10" spans="1:16" ht="26.1" customHeight="1">
      <c r="A10" s="2" t="s">
        <v>17</v>
      </c>
      <c r="B10" s="2">
        <f>IF($B$4=6,'6-9'!C6+'6-9'!C14+'6-9'!C22+'6-9'!C30,IF($B$4=7,'6-9'!C38+'6-9'!C46+'6-9'!C54+'6-9'!C62,IF('6-9 ANALYSIS'!$B$4=8,'6-9'!C70+'6-9'!C78+'6-9'!C86+'6-9'!C94,IF('6-9 ANALYSIS'!$B$4=9,'6-9'!C102+'6-9'!C110+'6-9'!C118+'6-9'!C126))))</f>
        <v>180</v>
      </c>
      <c r="C10" s="2">
        <f>IF($B$4=6,'6-9'!D6+'6-9'!D14+'6-9'!D22+'6-9'!D30,IF($B$4=7,'6-9'!D38+'6-9'!D46+'6-9'!D54+'6-9'!D62,IF('6-9 ANALYSIS'!$B$4=8,'6-9'!D70+'6-9'!D78+'6-9'!D86+'6-9'!D94,IF('6-9 ANALYSIS'!$B$4=9,'6-9'!D102+'6-9'!D110+'6-9'!D118+'6-9'!D126))))</f>
        <v>180</v>
      </c>
      <c r="D10" s="2">
        <f>IF($B$4=6,'6-9'!E6+'6-9'!E14+'6-9'!E22+'6-9'!E30,IF($B$4=7,'6-9'!E38+'6-9'!E46+'6-9'!E54+'6-9'!E62,IF('6-9 ANALYSIS'!$B$4=8,'6-9'!E70+'6-9'!E78+'6-9'!E86+'6-9'!E94,IF('6-9 ANALYSIS'!$B$4=9,'6-9'!E102+'6-9'!E110+'6-9'!E118+'6-9'!E126))))</f>
        <v>180</v>
      </c>
      <c r="E10" s="2">
        <f t="shared" si="0"/>
        <v>100</v>
      </c>
      <c r="F10" s="2">
        <f>IF($B$4=6,'6-9'!G6+'6-9'!G14+'6-9'!G22+'6-9'!G30,IF($B$4=7,'6-9'!G38+'6-9'!G46+'6-9'!G54+'6-9'!G62,IF('6-9 ANALYSIS'!$B$4=8,'6-9'!G70+'6-9'!G78+'6-9'!G86+'6-9'!G94,IF('6-9 ANALYSIS'!$B$4=9,'6-9'!G102+'6-9'!G110+'6-9'!G118+'6-9'!G126))))</f>
        <v>10</v>
      </c>
      <c r="G10" s="2">
        <f>IF($B$4=6,'6-9'!H6+'6-9'!H14+'6-9'!H22+'6-9'!H30,IF($B$4=7,'6-9'!H38+'6-9'!H46+'6-9'!H54+'6-9'!H62,IF('6-9 ANALYSIS'!$B$4=8,'6-9'!H70+'6-9'!H78+'6-9'!H86+'6-9'!H94,IF('6-9 ANALYSIS'!$B$4=9,'6-9'!H102+'6-9'!H110+'6-9'!H118+'6-9'!H126))))</f>
        <v>18</v>
      </c>
      <c r="H10" s="2">
        <f>IF($B$4=6,'6-9'!I6+'6-9'!I14+'6-9'!I22+'6-9'!I30,IF($B$4=7,'6-9'!I38+'6-9'!I46+'6-9'!I54+'6-9'!I62,IF('6-9 ANALYSIS'!$B$4=8,'6-9'!I70+'6-9'!I78+'6-9'!I86+'6-9'!I94,IF('6-9 ANALYSIS'!$B$4=9,'6-9'!I102+'6-9'!I110+'6-9'!I118+'6-9'!I126))))</f>
        <v>35</v>
      </c>
      <c r="I10" s="2">
        <f>IF($B$4=6,'6-9'!J6+'6-9'!J14+'6-9'!J22+'6-9'!J30,IF($B$4=7,'6-9'!J38+'6-9'!J46+'6-9'!J54+'6-9'!J62,IF('6-9 ANALYSIS'!$B$4=8,'6-9'!J70+'6-9'!J78+'6-9'!J86+'6-9'!J94,IF('6-9 ANALYSIS'!$B$4=9,'6-9'!J102+'6-9'!J110+'6-9'!J118+'6-9'!J126))))</f>
        <v>17</v>
      </c>
      <c r="J10" s="2">
        <f>IF($B$4=6,'6-9'!K6+'6-9'!K14+'6-9'!K22+'6-9'!K30,IF($B$4=7,'6-9'!K38+'6-9'!K46+'6-9'!K54+'6-9'!K62,IF('6-9 ANALYSIS'!$B$4=8,'6-9'!K70+'6-9'!K78+'6-9'!K86+'6-9'!K94,IF('6-9 ANALYSIS'!$B$4=9,'6-9'!K102+'6-9'!K110+'6-9'!K118+'6-9'!K126))))</f>
        <v>34</v>
      </c>
      <c r="K10" s="2">
        <f>IF($B$4=6,'6-9'!L6+'6-9'!L14+'6-9'!L22+'6-9'!L30,IF($B$4=7,'6-9'!L38+'6-9'!L46+'6-9'!L54+'6-9'!L62,IF('6-9 ANALYSIS'!$B$4=8,'6-9'!L70+'6-9'!L78+'6-9'!L86+'6-9'!L94,IF('6-9 ANALYSIS'!$B$4=9,'6-9'!L102+'6-9'!L110+'6-9'!L118+'6-9'!L126))))</f>
        <v>35</v>
      </c>
      <c r="L10" s="2">
        <f>IF($B$4=6,'6-9'!M6+'6-9'!M14+'6-9'!M22+'6-9'!M30,IF($B$4=7,'6-9'!M38+'6-9'!M46+'6-9'!M54+'6-9'!M62,IF('6-9 ANALYSIS'!$B$4=8,'6-9'!M70+'6-9'!M78+'6-9'!M86+'6-9'!M94,IF('6-9 ANALYSIS'!$B$4=9,'6-9'!M102+'6-9'!M110+'6-9'!M118+'6-9'!M126))))</f>
        <v>31</v>
      </c>
      <c r="M10" s="2">
        <f>IF($B$4=6,'6-9'!N6+'6-9'!N14+'6-9'!N22+'6-9'!N30,IF($B$4=7,'6-9'!N38+'6-9'!N46+'6-9'!N54+'6-9'!N62,IF('6-9 ANALYSIS'!$B$4=8,'6-9'!N70+'6-9'!N78+'6-9'!N86+'6-9'!N94,IF('6-9 ANALYSIS'!$B$4=9,'6-9'!N102+'6-9'!N110+'6-9'!N118+'6-9'!N126))))</f>
        <v>0</v>
      </c>
      <c r="O10">
        <f t="shared" si="1"/>
        <v>180</v>
      </c>
      <c r="P10">
        <f t="shared" si="2"/>
        <v>0</v>
      </c>
    </row>
    <row r="11" spans="1:16" ht="26.1" customHeight="1">
      <c r="A11" s="2" t="s">
        <v>18</v>
      </c>
      <c r="B11" s="2">
        <f>IF($B$4=6,'6-9'!C7+'6-9'!C15+'6-9'!C23+'6-9'!C31,IF($B$4=7,'6-9'!C39+'6-9'!C47+'6-9'!C55+'6-9'!C63,IF('6-9 ANALYSIS'!$B$4=8,'6-9'!C71+'6-9'!C79+'6-9'!C87+'6-9'!C95,IF('6-9 ANALYSIS'!$B$4=9,'6-9'!C103+'6-9'!C111+'6-9'!C119+'6-9'!C127))))</f>
        <v>180</v>
      </c>
      <c r="C11" s="2">
        <f>IF($B$4=6,'6-9'!D7+'6-9'!D15+'6-9'!D23+'6-9'!D31,IF($B$4=7,'6-9'!D39+'6-9'!D47+'6-9'!D55+'6-9'!D63,IF('6-9 ANALYSIS'!$B$4=8,'6-9'!D71+'6-9'!D79+'6-9'!D87+'6-9'!D95,IF('6-9 ANALYSIS'!$B$4=9,'6-9'!D103+'6-9'!D111+'6-9'!D119+'6-9'!D127))))</f>
        <v>180</v>
      </c>
      <c r="D11" s="2">
        <f>IF($B$4=6,'6-9'!E7+'6-9'!E15+'6-9'!E23+'6-9'!E31,IF($B$4=7,'6-9'!E39+'6-9'!E47+'6-9'!E55+'6-9'!E63,IF('6-9 ANALYSIS'!$B$4=8,'6-9'!E71+'6-9'!E79+'6-9'!E87+'6-9'!E95,IF('6-9 ANALYSIS'!$B$4=9,'6-9'!E103+'6-9'!E111+'6-9'!E119+'6-9'!E127))))</f>
        <v>180</v>
      </c>
      <c r="E11" s="2">
        <f t="shared" si="0"/>
        <v>100</v>
      </c>
      <c r="F11" s="2">
        <f>IF($B$4=6,'6-9'!G7+'6-9'!G15+'6-9'!G23+'6-9'!G31,IF($B$4=7,'6-9'!G39+'6-9'!G47+'6-9'!G55+'6-9'!G63,IF('6-9 ANALYSIS'!$B$4=8,'6-9'!G71+'6-9'!G79+'6-9'!G87+'6-9'!G95,IF('6-9 ANALYSIS'!$B$4=9,'6-9'!G103+'6-9'!G111+'6-9'!G119+'6-9'!G127))))</f>
        <v>24</v>
      </c>
      <c r="G11" s="2">
        <f>IF($B$4=6,'6-9'!H7+'6-9'!H15+'6-9'!H23+'6-9'!H31,IF($B$4=7,'6-9'!H39+'6-9'!H47+'6-9'!H55+'6-9'!H63,IF('6-9 ANALYSIS'!$B$4=8,'6-9'!H71+'6-9'!H79+'6-9'!H87+'6-9'!H95,IF('6-9 ANALYSIS'!$B$4=9,'6-9'!H103+'6-9'!H111+'6-9'!H119+'6-9'!H127))))</f>
        <v>28</v>
      </c>
      <c r="H11" s="2">
        <f>IF($B$4=6,'6-9'!I7+'6-9'!I15+'6-9'!I23+'6-9'!I31,IF($B$4=7,'6-9'!I39+'6-9'!I47+'6-9'!I55+'6-9'!I63,IF('6-9 ANALYSIS'!$B$4=8,'6-9'!I71+'6-9'!I79+'6-9'!I87+'6-9'!I95,IF('6-9 ANALYSIS'!$B$4=9,'6-9'!I103+'6-9'!I111+'6-9'!I119+'6-9'!I127))))</f>
        <v>39</v>
      </c>
      <c r="I11" s="2">
        <f>IF($B$4=6,'6-9'!J7+'6-9'!J15+'6-9'!J23+'6-9'!J31,IF($B$4=7,'6-9'!J39+'6-9'!J47+'6-9'!J55+'6-9'!J63,IF('6-9 ANALYSIS'!$B$4=8,'6-9'!J71+'6-9'!J79+'6-9'!J87+'6-9'!J95,IF('6-9 ANALYSIS'!$B$4=9,'6-9'!J103+'6-9'!J111+'6-9'!J119+'6-9'!J127))))</f>
        <v>31</v>
      </c>
      <c r="J11" s="2">
        <f>IF($B$4=6,'6-9'!K7+'6-9'!K15+'6-9'!K23+'6-9'!K31,IF($B$4=7,'6-9'!K39+'6-9'!K47+'6-9'!K55+'6-9'!K63,IF('6-9 ANALYSIS'!$B$4=8,'6-9'!K71+'6-9'!K79+'6-9'!K87+'6-9'!K95,IF('6-9 ANALYSIS'!$B$4=9,'6-9'!K103+'6-9'!K111+'6-9'!K119+'6-9'!K127))))</f>
        <v>40</v>
      </c>
      <c r="K11" s="2">
        <f>IF($B$4=6,'6-9'!L7+'6-9'!L15+'6-9'!L23+'6-9'!L31,IF($B$4=7,'6-9'!L39+'6-9'!L47+'6-9'!L55+'6-9'!L63,IF('6-9 ANALYSIS'!$B$4=8,'6-9'!L71+'6-9'!L79+'6-9'!L87+'6-9'!L95,IF('6-9 ANALYSIS'!$B$4=9,'6-9'!L103+'6-9'!L111+'6-9'!L119+'6-9'!L127))))</f>
        <v>16</v>
      </c>
      <c r="L11" s="2">
        <f>IF($B$4=6,'6-9'!M7+'6-9'!M15+'6-9'!M23+'6-9'!M31,IF($B$4=7,'6-9'!M39+'6-9'!M47+'6-9'!M55+'6-9'!M63,IF('6-9 ANALYSIS'!$B$4=8,'6-9'!M71+'6-9'!M79+'6-9'!M87+'6-9'!M95,IF('6-9 ANALYSIS'!$B$4=9,'6-9'!M103+'6-9'!M111+'6-9'!M119+'6-9'!M127))))</f>
        <v>2</v>
      </c>
      <c r="M11" s="2">
        <f>IF($B$4=6,'6-9'!N7+'6-9'!N15+'6-9'!N23+'6-9'!N31,IF($B$4=7,'6-9'!N39+'6-9'!N47+'6-9'!N55+'6-9'!N63,IF('6-9 ANALYSIS'!$B$4=8,'6-9'!N71+'6-9'!N79+'6-9'!N87+'6-9'!N95,IF('6-9 ANALYSIS'!$B$4=9,'6-9'!N103+'6-9'!N111+'6-9'!N119+'6-9'!N127))))</f>
        <v>0</v>
      </c>
      <c r="O11">
        <f t="shared" si="1"/>
        <v>180</v>
      </c>
      <c r="P11">
        <f t="shared" si="2"/>
        <v>0</v>
      </c>
    </row>
    <row r="12" spans="1:16" ht="26.1" customHeight="1">
      <c r="A12" s="2" t="s">
        <v>19</v>
      </c>
      <c r="B12" s="2">
        <f>IF($B$4=6,'6-9'!C8+'6-9'!C16+'6-9'!C24+'6-9'!C32,IF($B$4=7,'6-9'!C40+'6-9'!C48+'6-9'!C56+'6-9'!C64,IF('6-9 ANALYSIS'!$B$4=8,'6-9'!C72+'6-9'!C80+'6-9'!C88+'6-9'!C96,IF('6-9 ANALYSIS'!$B$4=9,'6-9'!C104+'6-9'!C112+'6-9'!C120+'6-9'!C128))))</f>
        <v>180</v>
      </c>
      <c r="C12" s="2">
        <f>IF($B$4=6,'6-9'!D8+'6-9'!D16+'6-9'!D24+'6-9'!D32,IF($B$4=7,'6-9'!D40+'6-9'!D48+'6-9'!D56+'6-9'!D64,IF('6-9 ANALYSIS'!$B$4=8,'6-9'!D72+'6-9'!D80+'6-9'!D88+'6-9'!D96,IF('6-9 ANALYSIS'!$B$4=9,'6-9'!D104+'6-9'!D112+'6-9'!D120+'6-9'!D128))))</f>
        <v>180</v>
      </c>
      <c r="D12" s="2">
        <f>IF($B$4=6,'6-9'!E8+'6-9'!E16+'6-9'!E24+'6-9'!E32,IF($B$4=7,'6-9'!E40+'6-9'!E48+'6-9'!E56+'6-9'!E64,IF('6-9 ANALYSIS'!$B$4=8,'6-9'!E72+'6-9'!E80+'6-9'!E88+'6-9'!E96,IF('6-9 ANALYSIS'!$B$4=9,'6-9'!E104+'6-9'!E112+'6-9'!E120+'6-9'!E128))))</f>
        <v>180</v>
      </c>
      <c r="E12" s="2">
        <f t="shared" si="0"/>
        <v>100</v>
      </c>
      <c r="F12" s="2">
        <f>IF($B$4=6,'6-9'!G8+'6-9'!G16+'6-9'!G24+'6-9'!G32,IF($B$4=7,'6-9'!G40+'6-9'!G48+'6-9'!G56+'6-9'!G64,IF('6-9 ANALYSIS'!$B$4=8,'6-9'!G72+'6-9'!G80+'6-9'!G88+'6-9'!G96,IF('6-9 ANALYSIS'!$B$4=9,'6-9'!G104+'6-9'!G112+'6-9'!G120+'6-9'!G128))))</f>
        <v>15</v>
      </c>
      <c r="G12" s="2">
        <f>IF($B$4=6,'6-9'!H8+'6-9'!H16+'6-9'!H24+'6-9'!H32,IF($B$4=7,'6-9'!H40+'6-9'!H48+'6-9'!H56+'6-9'!H64,IF('6-9 ANALYSIS'!$B$4=8,'6-9'!H72+'6-9'!H80+'6-9'!H88+'6-9'!H96,IF('6-9 ANALYSIS'!$B$4=9,'6-9'!H104+'6-9'!H112+'6-9'!H120+'6-9'!H128))))</f>
        <v>21</v>
      </c>
      <c r="H12" s="2">
        <f>IF($B$4=6,'6-9'!I8+'6-9'!I16+'6-9'!I24+'6-9'!I32,IF($B$4=7,'6-9'!I40+'6-9'!I48+'6-9'!I56+'6-9'!I64,IF('6-9 ANALYSIS'!$B$4=8,'6-9'!I72+'6-9'!I80+'6-9'!I88+'6-9'!I96,IF('6-9 ANALYSIS'!$B$4=9,'6-9'!I104+'6-9'!I112+'6-9'!I120+'6-9'!I128))))</f>
        <v>28</v>
      </c>
      <c r="I12" s="2">
        <f>IF($B$4=6,'6-9'!J8+'6-9'!J16+'6-9'!J24+'6-9'!J32,IF($B$4=7,'6-9'!J40+'6-9'!J48+'6-9'!J56+'6-9'!J64,IF('6-9 ANALYSIS'!$B$4=8,'6-9'!J72+'6-9'!J80+'6-9'!J88+'6-9'!J96,IF('6-9 ANALYSIS'!$B$4=9,'6-9'!J104+'6-9'!J112+'6-9'!J120+'6-9'!J128))))</f>
        <v>40</v>
      </c>
      <c r="J12" s="2">
        <f>IF($B$4=6,'6-9'!K8+'6-9'!K16+'6-9'!K24+'6-9'!K32,IF($B$4=7,'6-9'!K40+'6-9'!K48+'6-9'!K56+'6-9'!K64,IF('6-9 ANALYSIS'!$B$4=8,'6-9'!K72+'6-9'!K80+'6-9'!K88+'6-9'!K96,IF('6-9 ANALYSIS'!$B$4=9,'6-9'!K104+'6-9'!K112+'6-9'!K120+'6-9'!K128))))</f>
        <v>49</v>
      </c>
      <c r="K12" s="2">
        <f>IF($B$4=6,'6-9'!L8+'6-9'!L16+'6-9'!L24+'6-9'!L32,IF($B$4=7,'6-9'!L40+'6-9'!L48+'6-9'!L56+'6-9'!L64,IF('6-9 ANALYSIS'!$B$4=8,'6-9'!L72+'6-9'!L80+'6-9'!L88+'6-9'!L96,IF('6-9 ANALYSIS'!$B$4=9,'6-9'!L104+'6-9'!L112+'6-9'!L120+'6-9'!L128))))</f>
        <v>23</v>
      </c>
      <c r="L12" s="2">
        <f>IF($B$4=6,'6-9'!M8+'6-9'!M16+'6-9'!M24+'6-9'!M32,IF($B$4=7,'6-9'!M40+'6-9'!M48+'6-9'!M56+'6-9'!M64,IF('6-9 ANALYSIS'!$B$4=8,'6-9'!M72+'6-9'!M80+'6-9'!M88+'6-9'!M96,IF('6-9 ANALYSIS'!$B$4=9,'6-9'!M104+'6-9'!M112+'6-9'!M120+'6-9'!M128))))</f>
        <v>4</v>
      </c>
      <c r="M12" s="2">
        <f>IF($B$4=6,'6-9'!N8+'6-9'!N16+'6-9'!N24+'6-9'!N32,IF($B$4=7,'6-9'!N40+'6-9'!N48+'6-9'!N56+'6-9'!N64,IF('6-9 ANALYSIS'!$B$4=8,'6-9'!N72+'6-9'!N80+'6-9'!N88+'6-9'!N96,IF('6-9 ANALYSIS'!$B$4=9,'6-9'!N104+'6-9'!N112+'6-9'!N120+'6-9'!N128))))</f>
        <v>0</v>
      </c>
      <c r="O12">
        <f t="shared" si="1"/>
        <v>180</v>
      </c>
      <c r="P12">
        <f t="shared" si="2"/>
        <v>0</v>
      </c>
    </row>
    <row r="14" spans="1:16" ht="27.6" customHeight="1"/>
    <row r="17" spans="2:11">
      <c r="B17" s="9" t="s">
        <v>40</v>
      </c>
      <c r="C17" s="9"/>
      <c r="J17" s="9" t="s">
        <v>42</v>
      </c>
      <c r="K17" s="9"/>
    </row>
    <row r="18" spans="2:11">
      <c r="B18" s="9" t="s">
        <v>41</v>
      </c>
      <c r="C18" s="9"/>
      <c r="J18" s="9" t="s">
        <v>43</v>
      </c>
      <c r="K18" s="9"/>
    </row>
  </sheetData>
  <mergeCells count="6">
    <mergeCell ref="A1:M1"/>
    <mergeCell ref="A2:M2"/>
    <mergeCell ref="J17:K17"/>
    <mergeCell ref="J18:K18"/>
    <mergeCell ref="B17:C17"/>
    <mergeCell ref="B18:C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J35" sqref="J35"/>
    </sheetView>
  </sheetViews>
  <sheetFormatPr defaultRowHeight="15"/>
  <sheetData>
    <row r="1" spans="1:17"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7">
      <c r="A2" t="s">
        <v>44</v>
      </c>
      <c r="B2" t="s">
        <v>13</v>
      </c>
      <c r="C2">
        <v>46</v>
      </c>
      <c r="D2">
        <v>46</v>
      </c>
      <c r="E2">
        <v>46</v>
      </c>
      <c r="F2">
        <f>ROUND(E2/D2*100,1)</f>
        <v>100</v>
      </c>
      <c r="G2">
        <v>6</v>
      </c>
      <c r="H2">
        <v>6</v>
      </c>
      <c r="I2">
        <v>7</v>
      </c>
      <c r="J2">
        <v>6</v>
      </c>
      <c r="K2">
        <v>7</v>
      </c>
      <c r="L2">
        <v>10</v>
      </c>
      <c r="M2">
        <v>4</v>
      </c>
    </row>
    <row r="3" spans="1:17">
      <c r="B3" t="s">
        <v>14</v>
      </c>
      <c r="C3">
        <v>31</v>
      </c>
      <c r="D3">
        <v>31</v>
      </c>
      <c r="E3">
        <v>31</v>
      </c>
      <c r="F3">
        <f t="shared" ref="F3:F9" si="0">ROUND(E3/D3*100,1)</f>
        <v>100</v>
      </c>
      <c r="G3">
        <v>5</v>
      </c>
      <c r="H3">
        <v>6</v>
      </c>
      <c r="I3">
        <v>6</v>
      </c>
      <c r="J3">
        <v>5</v>
      </c>
      <c r="K3">
        <v>4</v>
      </c>
      <c r="L3">
        <v>3</v>
      </c>
      <c r="M3">
        <v>2</v>
      </c>
    </row>
    <row r="4" spans="1:17">
      <c r="B4" t="s">
        <v>15</v>
      </c>
      <c r="C4">
        <v>15</v>
      </c>
      <c r="D4">
        <v>15</v>
      </c>
      <c r="E4">
        <v>15</v>
      </c>
      <c r="F4">
        <f t="shared" si="0"/>
        <v>100</v>
      </c>
      <c r="G4">
        <v>3</v>
      </c>
      <c r="H4">
        <v>2</v>
      </c>
      <c r="I4">
        <v>1</v>
      </c>
      <c r="J4">
        <v>1</v>
      </c>
      <c r="K4">
        <v>4</v>
      </c>
      <c r="L4">
        <v>2</v>
      </c>
      <c r="M4">
        <v>2</v>
      </c>
    </row>
    <row r="5" spans="1:17">
      <c r="B5" t="s">
        <v>46</v>
      </c>
      <c r="C5">
        <v>42</v>
      </c>
      <c r="D5">
        <v>42</v>
      </c>
      <c r="E5">
        <v>42</v>
      </c>
      <c r="F5">
        <f t="shared" si="0"/>
        <v>100</v>
      </c>
      <c r="G5">
        <v>5</v>
      </c>
      <c r="H5">
        <v>5</v>
      </c>
      <c r="I5">
        <v>6</v>
      </c>
      <c r="J5">
        <v>7</v>
      </c>
      <c r="K5">
        <v>7</v>
      </c>
      <c r="L5">
        <v>8</v>
      </c>
      <c r="M5">
        <v>4</v>
      </c>
    </row>
    <row r="6" spans="1:17">
      <c r="B6" t="s">
        <v>47</v>
      </c>
      <c r="C6">
        <v>4</v>
      </c>
      <c r="D6">
        <v>4</v>
      </c>
      <c r="E6">
        <v>4</v>
      </c>
      <c r="F6">
        <f t="shared" si="0"/>
        <v>100</v>
      </c>
      <c r="L6">
        <v>2</v>
      </c>
      <c r="M6">
        <v>2</v>
      </c>
    </row>
    <row r="7" spans="1:17">
      <c r="B7" t="s">
        <v>17</v>
      </c>
      <c r="C7">
        <v>46</v>
      </c>
      <c r="D7">
        <v>46</v>
      </c>
      <c r="E7">
        <v>46</v>
      </c>
      <c r="F7">
        <f t="shared" si="0"/>
        <v>100</v>
      </c>
      <c r="G7">
        <v>5</v>
      </c>
      <c r="H7">
        <v>6</v>
      </c>
      <c r="I7">
        <v>5</v>
      </c>
      <c r="J7">
        <v>9</v>
      </c>
      <c r="K7">
        <v>8</v>
      </c>
      <c r="L7">
        <v>6</v>
      </c>
      <c r="M7">
        <v>7</v>
      </c>
    </row>
    <row r="8" spans="1:17">
      <c r="B8" t="s">
        <v>18</v>
      </c>
      <c r="C8">
        <v>46</v>
      </c>
      <c r="D8">
        <v>46</v>
      </c>
      <c r="E8">
        <v>46</v>
      </c>
      <c r="F8">
        <f t="shared" si="0"/>
        <v>100</v>
      </c>
      <c r="G8">
        <v>4</v>
      </c>
      <c r="H8">
        <v>6</v>
      </c>
      <c r="I8">
        <v>7</v>
      </c>
      <c r="J8">
        <v>10</v>
      </c>
      <c r="K8">
        <v>9</v>
      </c>
      <c r="L8">
        <v>4</v>
      </c>
      <c r="M8">
        <v>6</v>
      </c>
      <c r="Q8">
        <f>171/181</f>
        <v>0.94475138121546964</v>
      </c>
    </row>
    <row r="9" spans="1:17">
      <c r="B9" t="s">
        <v>19</v>
      </c>
      <c r="C9">
        <v>46</v>
      </c>
      <c r="D9">
        <v>46</v>
      </c>
      <c r="E9">
        <v>46</v>
      </c>
      <c r="F9">
        <f t="shared" si="0"/>
        <v>100</v>
      </c>
      <c r="G9">
        <v>5</v>
      </c>
      <c r="H9">
        <v>6</v>
      </c>
      <c r="I9">
        <v>6</v>
      </c>
      <c r="J9">
        <v>8</v>
      </c>
      <c r="K9">
        <v>9</v>
      </c>
      <c r="L9">
        <v>6</v>
      </c>
      <c r="M9">
        <v>6</v>
      </c>
    </row>
    <row r="11" spans="1:17">
      <c r="A11" t="s">
        <v>49</v>
      </c>
      <c r="B11" t="s">
        <v>13</v>
      </c>
      <c r="C11">
        <v>46</v>
      </c>
      <c r="D11">
        <v>46</v>
      </c>
      <c r="E11">
        <v>45</v>
      </c>
      <c r="F11">
        <f>ROUND(E11/D11*100,1)</f>
        <v>97.8</v>
      </c>
      <c r="G11">
        <v>4</v>
      </c>
      <c r="H11">
        <v>9</v>
      </c>
      <c r="I11">
        <v>2</v>
      </c>
      <c r="J11">
        <v>7</v>
      </c>
      <c r="K11">
        <v>3</v>
      </c>
      <c r="L11">
        <v>8</v>
      </c>
      <c r="M11">
        <v>12</v>
      </c>
      <c r="N11">
        <v>1</v>
      </c>
    </row>
    <row r="12" spans="1:17">
      <c r="B12" t="s">
        <v>14</v>
      </c>
      <c r="C12">
        <v>35</v>
      </c>
      <c r="D12">
        <v>35</v>
      </c>
      <c r="E12">
        <v>30</v>
      </c>
      <c r="F12">
        <f t="shared" ref="F12:F15" si="1">ROUND(E12/D12*100,1)</f>
        <v>85.7</v>
      </c>
      <c r="G12">
        <v>10</v>
      </c>
      <c r="H12">
        <v>3</v>
      </c>
      <c r="I12">
        <v>3</v>
      </c>
      <c r="J12">
        <v>1</v>
      </c>
      <c r="K12">
        <v>4</v>
      </c>
      <c r="L12">
        <v>2</v>
      </c>
      <c r="M12">
        <v>7</v>
      </c>
      <c r="N12">
        <v>5</v>
      </c>
    </row>
    <row r="13" spans="1:17">
      <c r="B13" t="s">
        <v>15</v>
      </c>
      <c r="C13">
        <v>11</v>
      </c>
      <c r="D13">
        <v>11</v>
      </c>
      <c r="E13">
        <v>11</v>
      </c>
      <c r="F13">
        <f t="shared" si="1"/>
        <v>100</v>
      </c>
      <c r="G13">
        <v>1</v>
      </c>
      <c r="H13">
        <v>1</v>
      </c>
      <c r="I13">
        <v>2</v>
      </c>
      <c r="J13">
        <v>4</v>
      </c>
      <c r="K13">
        <v>1</v>
      </c>
      <c r="L13">
        <v>2</v>
      </c>
    </row>
    <row r="14" spans="1:17">
      <c r="B14" t="s">
        <v>46</v>
      </c>
      <c r="C14">
        <v>31</v>
      </c>
      <c r="D14">
        <v>31</v>
      </c>
      <c r="E14">
        <v>25</v>
      </c>
      <c r="F14">
        <f t="shared" si="1"/>
        <v>80.599999999999994</v>
      </c>
      <c r="G14">
        <v>6</v>
      </c>
      <c r="H14">
        <v>1</v>
      </c>
      <c r="I14">
        <v>4</v>
      </c>
      <c r="J14">
        <v>4</v>
      </c>
      <c r="K14">
        <v>2</v>
      </c>
      <c r="L14">
        <v>3</v>
      </c>
      <c r="M14">
        <v>5</v>
      </c>
      <c r="N14">
        <v>6</v>
      </c>
    </row>
    <row r="15" spans="1:17">
      <c r="B15" t="s">
        <v>47</v>
      </c>
      <c r="C15">
        <v>15</v>
      </c>
      <c r="D15">
        <v>15</v>
      </c>
      <c r="E15">
        <v>11</v>
      </c>
      <c r="F15">
        <f t="shared" si="1"/>
        <v>73.3</v>
      </c>
      <c r="J15">
        <v>2</v>
      </c>
      <c r="K15">
        <v>1</v>
      </c>
      <c r="L15">
        <v>2</v>
      </c>
      <c r="M15">
        <v>6</v>
      </c>
      <c r="N15">
        <v>4</v>
      </c>
    </row>
    <row r="16" spans="1:17">
      <c r="B16" t="s">
        <v>17</v>
      </c>
      <c r="C16">
        <v>46</v>
      </c>
      <c r="D16">
        <v>46</v>
      </c>
      <c r="E16">
        <v>46</v>
      </c>
      <c r="F16">
        <f t="shared" ref="F16:F18" si="2">ROUND(E16/D16*100,1)</f>
        <v>100</v>
      </c>
      <c r="G16">
        <v>6</v>
      </c>
      <c r="H16">
        <v>2</v>
      </c>
      <c r="I16">
        <v>1</v>
      </c>
      <c r="J16">
        <v>3</v>
      </c>
      <c r="K16">
        <v>6</v>
      </c>
      <c r="L16">
        <v>9</v>
      </c>
      <c r="M16">
        <v>19</v>
      </c>
    </row>
    <row r="17" spans="1:14">
      <c r="B17" t="s">
        <v>18</v>
      </c>
      <c r="C17">
        <v>46</v>
      </c>
      <c r="D17">
        <v>46</v>
      </c>
      <c r="E17">
        <v>42</v>
      </c>
      <c r="F17">
        <f t="shared" si="2"/>
        <v>91.3</v>
      </c>
      <c r="G17">
        <v>6</v>
      </c>
      <c r="H17">
        <v>7</v>
      </c>
      <c r="I17">
        <v>1</v>
      </c>
      <c r="J17">
        <v>5</v>
      </c>
      <c r="K17">
        <v>8</v>
      </c>
      <c r="L17">
        <v>5</v>
      </c>
      <c r="M17">
        <v>10</v>
      </c>
      <c r="N17">
        <v>4</v>
      </c>
    </row>
    <row r="18" spans="1:14">
      <c r="B18" t="s">
        <v>19</v>
      </c>
      <c r="C18">
        <v>46</v>
      </c>
      <c r="D18">
        <v>46</v>
      </c>
      <c r="E18">
        <v>36</v>
      </c>
      <c r="F18">
        <f t="shared" si="2"/>
        <v>78.3</v>
      </c>
      <c r="G18">
        <v>4</v>
      </c>
      <c r="H18">
        <v>2</v>
      </c>
      <c r="I18">
        <v>6</v>
      </c>
      <c r="J18">
        <v>4</v>
      </c>
      <c r="K18">
        <v>6</v>
      </c>
      <c r="L18">
        <v>4</v>
      </c>
      <c r="M18">
        <v>10</v>
      </c>
      <c r="N18">
        <v>10</v>
      </c>
    </row>
    <row r="20" spans="1:14">
      <c r="A20" t="s">
        <v>32</v>
      </c>
      <c r="B20" t="s">
        <v>13</v>
      </c>
      <c r="C20">
        <v>46</v>
      </c>
      <c r="D20">
        <v>46</v>
      </c>
      <c r="E20">
        <v>46</v>
      </c>
      <c r="F20">
        <f>ROUND(E20/D20*100,1)</f>
        <v>100</v>
      </c>
      <c r="G20">
        <v>4</v>
      </c>
      <c r="H20">
        <v>7</v>
      </c>
      <c r="I20">
        <v>7</v>
      </c>
      <c r="J20">
        <v>7</v>
      </c>
      <c r="K20">
        <v>7</v>
      </c>
      <c r="L20">
        <v>6</v>
      </c>
      <c r="M20">
        <v>8</v>
      </c>
    </row>
    <row r="21" spans="1:14">
      <c r="B21" t="s">
        <v>14</v>
      </c>
      <c r="C21">
        <v>42</v>
      </c>
      <c r="D21">
        <v>42</v>
      </c>
      <c r="E21">
        <v>42</v>
      </c>
      <c r="F21">
        <f t="shared" ref="F21:F24" si="3">ROUND(E21/D21*100,1)</f>
        <v>100</v>
      </c>
      <c r="G21">
        <v>2</v>
      </c>
      <c r="H21">
        <v>8</v>
      </c>
      <c r="I21">
        <v>7</v>
      </c>
      <c r="J21">
        <v>8</v>
      </c>
      <c r="K21">
        <v>2</v>
      </c>
      <c r="L21">
        <v>4</v>
      </c>
      <c r="M21">
        <v>11</v>
      </c>
    </row>
    <row r="22" spans="1:14">
      <c r="B22" t="s">
        <v>15</v>
      </c>
      <c r="C22">
        <v>4</v>
      </c>
      <c r="D22">
        <v>4</v>
      </c>
      <c r="E22">
        <v>4</v>
      </c>
      <c r="F22">
        <f t="shared" si="3"/>
        <v>100</v>
      </c>
      <c r="G22">
        <v>1</v>
      </c>
      <c r="J22">
        <v>3</v>
      </c>
    </row>
    <row r="23" spans="1:14">
      <c r="B23" t="s">
        <v>46</v>
      </c>
      <c r="C23">
        <v>41</v>
      </c>
      <c r="D23">
        <v>41</v>
      </c>
      <c r="E23">
        <v>41</v>
      </c>
      <c r="F23">
        <f t="shared" si="3"/>
        <v>100</v>
      </c>
      <c r="G23">
        <v>4</v>
      </c>
      <c r="H23">
        <v>4</v>
      </c>
      <c r="I23">
        <v>2</v>
      </c>
      <c r="J23">
        <v>5</v>
      </c>
      <c r="K23">
        <v>6</v>
      </c>
      <c r="L23">
        <v>5</v>
      </c>
      <c r="M23">
        <v>15</v>
      </c>
    </row>
    <row r="24" spans="1:14">
      <c r="B24" t="s">
        <v>47</v>
      </c>
      <c r="C24">
        <v>5</v>
      </c>
      <c r="D24">
        <v>5</v>
      </c>
      <c r="E24">
        <v>5</v>
      </c>
      <c r="F24">
        <f t="shared" si="3"/>
        <v>100</v>
      </c>
      <c r="H24">
        <v>2</v>
      </c>
      <c r="K24">
        <v>2</v>
      </c>
      <c r="L24">
        <v>1</v>
      </c>
    </row>
    <row r="25" spans="1:14">
      <c r="B25" t="s">
        <v>17</v>
      </c>
      <c r="C25">
        <v>46</v>
      </c>
      <c r="D25">
        <v>45</v>
      </c>
      <c r="E25">
        <v>45</v>
      </c>
      <c r="F25">
        <f t="shared" ref="F25:F27" si="4">ROUND(E25/D25*100,1)</f>
        <v>100</v>
      </c>
      <c r="G25">
        <v>3</v>
      </c>
      <c r="H25">
        <v>4</v>
      </c>
      <c r="I25">
        <v>5</v>
      </c>
      <c r="J25">
        <v>5</v>
      </c>
      <c r="K25">
        <v>3</v>
      </c>
      <c r="L25">
        <v>5</v>
      </c>
      <c r="M25">
        <v>20</v>
      </c>
    </row>
    <row r="26" spans="1:14">
      <c r="B26" t="s">
        <v>18</v>
      </c>
      <c r="C26">
        <v>46</v>
      </c>
      <c r="D26">
        <v>45</v>
      </c>
      <c r="E26">
        <v>45</v>
      </c>
      <c r="F26">
        <f t="shared" si="4"/>
        <v>100</v>
      </c>
      <c r="G26">
        <v>7</v>
      </c>
      <c r="H26">
        <v>6</v>
      </c>
      <c r="I26">
        <v>1</v>
      </c>
      <c r="J26">
        <v>0</v>
      </c>
      <c r="K26">
        <v>5</v>
      </c>
      <c r="L26">
        <v>8</v>
      </c>
      <c r="M26">
        <v>18</v>
      </c>
    </row>
    <row r="27" spans="1:14">
      <c r="B27" t="s">
        <v>19</v>
      </c>
      <c r="C27">
        <v>46</v>
      </c>
      <c r="D27">
        <v>45</v>
      </c>
      <c r="E27">
        <v>45</v>
      </c>
      <c r="F27">
        <f t="shared" si="4"/>
        <v>100</v>
      </c>
      <c r="G27">
        <v>5</v>
      </c>
      <c r="H27">
        <v>5</v>
      </c>
      <c r="I27">
        <v>4</v>
      </c>
      <c r="J27">
        <v>5</v>
      </c>
      <c r="K27">
        <v>5</v>
      </c>
      <c r="L27">
        <v>6</v>
      </c>
      <c r="M27">
        <v>15</v>
      </c>
    </row>
    <row r="29" spans="1:14">
      <c r="A29" t="s">
        <v>48</v>
      </c>
      <c r="B29" t="s">
        <v>13</v>
      </c>
      <c r="C29">
        <v>45</v>
      </c>
      <c r="D29">
        <v>44</v>
      </c>
      <c r="E29">
        <v>44</v>
      </c>
      <c r="F29">
        <f>ROUND(E29/D29*100,1)</f>
        <v>100</v>
      </c>
      <c r="G29">
        <v>8</v>
      </c>
      <c r="H29">
        <v>12</v>
      </c>
      <c r="I29">
        <v>1</v>
      </c>
      <c r="J29">
        <v>10</v>
      </c>
      <c r="K29">
        <v>4</v>
      </c>
      <c r="L29">
        <v>5</v>
      </c>
      <c r="M29">
        <v>4</v>
      </c>
    </row>
    <row r="30" spans="1:14">
      <c r="B30" t="s">
        <v>14</v>
      </c>
      <c r="C30">
        <v>40</v>
      </c>
      <c r="D30">
        <v>40</v>
      </c>
      <c r="E30">
        <v>40</v>
      </c>
      <c r="F30">
        <f t="shared" ref="F30:F33" si="5">ROUND(E30/D30*100,1)</f>
        <v>100</v>
      </c>
      <c r="G30">
        <v>4</v>
      </c>
      <c r="H30">
        <v>10</v>
      </c>
      <c r="J30">
        <v>6</v>
      </c>
      <c r="K30">
        <v>4</v>
      </c>
      <c r="L30">
        <v>10</v>
      </c>
      <c r="M30">
        <v>6</v>
      </c>
    </row>
    <row r="31" spans="1:14">
      <c r="B31" t="s">
        <v>15</v>
      </c>
      <c r="C31">
        <v>5</v>
      </c>
      <c r="D31">
        <v>5</v>
      </c>
      <c r="E31">
        <v>5</v>
      </c>
      <c r="F31">
        <f t="shared" si="5"/>
        <v>100</v>
      </c>
      <c r="G31">
        <v>1</v>
      </c>
      <c r="I31">
        <v>2</v>
      </c>
      <c r="K31">
        <v>1</v>
      </c>
      <c r="M31">
        <v>1</v>
      </c>
    </row>
    <row r="32" spans="1:14">
      <c r="B32" t="s">
        <v>46</v>
      </c>
      <c r="C32">
        <v>40</v>
      </c>
      <c r="D32">
        <v>40</v>
      </c>
      <c r="E32">
        <v>40</v>
      </c>
      <c r="F32">
        <f t="shared" si="5"/>
        <v>100</v>
      </c>
      <c r="G32">
        <v>7</v>
      </c>
      <c r="H32">
        <v>3</v>
      </c>
      <c r="I32">
        <v>3</v>
      </c>
      <c r="J32">
        <v>1</v>
      </c>
      <c r="K32">
        <v>1</v>
      </c>
      <c r="L32">
        <v>12</v>
      </c>
      <c r="M32">
        <v>13</v>
      </c>
    </row>
    <row r="33" spans="2:13">
      <c r="B33" t="s">
        <v>47</v>
      </c>
      <c r="C33">
        <v>5</v>
      </c>
      <c r="D33">
        <v>5</v>
      </c>
      <c r="E33">
        <v>5</v>
      </c>
      <c r="F33">
        <f t="shared" si="5"/>
        <v>100</v>
      </c>
      <c r="K33">
        <v>2</v>
      </c>
      <c r="L33">
        <v>1</v>
      </c>
      <c r="M33">
        <v>2</v>
      </c>
    </row>
    <row r="34" spans="2:13">
      <c r="B34" t="s">
        <v>17</v>
      </c>
      <c r="C34">
        <v>45</v>
      </c>
      <c r="D34">
        <v>44</v>
      </c>
      <c r="E34">
        <v>44</v>
      </c>
      <c r="F34">
        <f t="shared" ref="F34:F36" si="6">ROUND(E34/D34*100,1)</f>
        <v>100</v>
      </c>
      <c r="G34">
        <v>7</v>
      </c>
      <c r="H34">
        <v>2</v>
      </c>
      <c r="J34">
        <v>5</v>
      </c>
      <c r="K34">
        <v>3</v>
      </c>
      <c r="L34">
        <v>13</v>
      </c>
      <c r="M34">
        <v>14</v>
      </c>
    </row>
    <row r="35" spans="2:13">
      <c r="B35" t="s">
        <v>18</v>
      </c>
      <c r="C35">
        <v>45</v>
      </c>
      <c r="D35">
        <v>44</v>
      </c>
      <c r="E35">
        <v>44</v>
      </c>
      <c r="F35">
        <f t="shared" si="6"/>
        <v>100</v>
      </c>
      <c r="G35">
        <v>5</v>
      </c>
      <c r="H35">
        <v>1</v>
      </c>
      <c r="I35">
        <v>6</v>
      </c>
      <c r="J35">
        <v>7</v>
      </c>
      <c r="K35">
        <v>5</v>
      </c>
      <c r="L35">
        <v>8</v>
      </c>
      <c r="M35">
        <v>12</v>
      </c>
    </row>
    <row r="36" spans="2:13">
      <c r="B36" t="s">
        <v>19</v>
      </c>
      <c r="C36">
        <v>45</v>
      </c>
      <c r="D36">
        <v>44</v>
      </c>
      <c r="E36">
        <v>44</v>
      </c>
      <c r="F36">
        <f t="shared" si="6"/>
        <v>100</v>
      </c>
      <c r="G36">
        <v>5</v>
      </c>
      <c r="H36">
        <v>5</v>
      </c>
      <c r="I36">
        <v>6</v>
      </c>
      <c r="J36">
        <v>5</v>
      </c>
      <c r="K36">
        <v>5</v>
      </c>
      <c r="L36">
        <v>10</v>
      </c>
      <c r="M36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E26" sqref="E26"/>
    </sheetView>
  </sheetViews>
  <sheetFormatPr defaultRowHeight="15"/>
  <sheetData>
    <row r="1" spans="1:14"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 t="s">
        <v>57</v>
      </c>
      <c r="B2" t="s">
        <v>13</v>
      </c>
      <c r="C2">
        <v>50</v>
      </c>
      <c r="D2">
        <v>50</v>
      </c>
      <c r="E2">
        <v>50</v>
      </c>
      <c r="F2">
        <f>ROUND(E2/D2*100,1)</f>
        <v>100</v>
      </c>
      <c r="G2">
        <v>6</v>
      </c>
      <c r="H2">
        <v>17</v>
      </c>
      <c r="I2">
        <v>18</v>
      </c>
      <c r="J2">
        <v>8</v>
      </c>
      <c r="K2">
        <v>1</v>
      </c>
    </row>
    <row r="3" spans="1:14">
      <c r="B3" t="s">
        <v>14</v>
      </c>
      <c r="C3">
        <v>8</v>
      </c>
      <c r="D3">
        <v>8</v>
      </c>
      <c r="E3">
        <v>8</v>
      </c>
      <c r="F3">
        <f t="shared" ref="F3:F9" si="0">ROUND(E3/D3*100,1)</f>
        <v>100</v>
      </c>
      <c r="G3">
        <v>1</v>
      </c>
      <c r="I3">
        <v>1</v>
      </c>
      <c r="J3">
        <v>4</v>
      </c>
      <c r="K3">
        <v>2</v>
      </c>
    </row>
    <row r="4" spans="1:14">
      <c r="B4" t="s">
        <v>53</v>
      </c>
      <c r="C4">
        <v>42</v>
      </c>
      <c r="D4">
        <v>42</v>
      </c>
      <c r="E4">
        <v>42</v>
      </c>
      <c r="F4">
        <f t="shared" si="0"/>
        <v>100</v>
      </c>
      <c r="G4">
        <v>6</v>
      </c>
      <c r="H4">
        <v>4</v>
      </c>
      <c r="I4">
        <v>13</v>
      </c>
      <c r="J4">
        <v>10</v>
      </c>
      <c r="K4">
        <v>6</v>
      </c>
      <c r="L4">
        <v>3</v>
      </c>
    </row>
    <row r="5" spans="1:14">
      <c r="B5" t="s">
        <v>51</v>
      </c>
      <c r="C5">
        <v>50</v>
      </c>
      <c r="D5">
        <v>50</v>
      </c>
      <c r="E5">
        <v>50</v>
      </c>
      <c r="F5">
        <f t="shared" si="0"/>
        <v>100</v>
      </c>
      <c r="G5">
        <v>4</v>
      </c>
      <c r="H5">
        <v>6</v>
      </c>
      <c r="I5">
        <v>7</v>
      </c>
      <c r="J5">
        <v>20</v>
      </c>
      <c r="K5">
        <v>13</v>
      </c>
    </row>
    <row r="6" spans="1:14">
      <c r="B6" t="s">
        <v>52</v>
      </c>
      <c r="C6">
        <v>50</v>
      </c>
      <c r="D6">
        <v>50</v>
      </c>
      <c r="E6">
        <v>50</v>
      </c>
      <c r="F6">
        <f t="shared" si="0"/>
        <v>100</v>
      </c>
      <c r="G6">
        <v>8</v>
      </c>
      <c r="H6">
        <v>18</v>
      </c>
      <c r="I6">
        <v>19</v>
      </c>
      <c r="J6">
        <v>5</v>
      </c>
    </row>
    <row r="7" spans="1:14">
      <c r="B7" t="s">
        <v>54</v>
      </c>
      <c r="C7">
        <v>19</v>
      </c>
      <c r="D7">
        <v>19</v>
      </c>
      <c r="E7">
        <v>19</v>
      </c>
      <c r="F7">
        <f t="shared" si="0"/>
        <v>100</v>
      </c>
      <c r="G7">
        <v>4</v>
      </c>
      <c r="H7">
        <v>11</v>
      </c>
      <c r="I7">
        <v>3</v>
      </c>
      <c r="J7">
        <v>1</v>
      </c>
    </row>
    <row r="8" spans="1:14">
      <c r="B8" t="s">
        <v>64</v>
      </c>
      <c r="C8">
        <v>31</v>
      </c>
      <c r="D8">
        <v>31</v>
      </c>
      <c r="E8">
        <v>31</v>
      </c>
      <c r="F8">
        <f t="shared" si="0"/>
        <v>100</v>
      </c>
      <c r="G8">
        <v>3</v>
      </c>
      <c r="H8">
        <v>11</v>
      </c>
      <c r="I8">
        <v>14</v>
      </c>
      <c r="J8">
        <v>2</v>
      </c>
      <c r="K8">
        <v>1</v>
      </c>
    </row>
    <row r="9" spans="1:14">
      <c r="B9" t="s">
        <v>55</v>
      </c>
      <c r="C9">
        <v>50</v>
      </c>
      <c r="D9">
        <v>50</v>
      </c>
      <c r="E9">
        <v>50</v>
      </c>
      <c r="F9">
        <f t="shared" si="0"/>
        <v>100</v>
      </c>
      <c r="G9">
        <v>3</v>
      </c>
      <c r="H9">
        <v>32</v>
      </c>
      <c r="I9">
        <v>15</v>
      </c>
    </row>
    <row r="10" spans="1:14">
      <c r="B10" t="s">
        <v>56</v>
      </c>
      <c r="C10">
        <v>50</v>
      </c>
      <c r="D10">
        <v>50</v>
      </c>
      <c r="E10">
        <v>50</v>
      </c>
      <c r="F10">
        <f t="shared" ref="F10" si="1">ROUND(E10/D10*100,1)</f>
        <v>100</v>
      </c>
      <c r="G10">
        <v>4</v>
      </c>
      <c r="H10">
        <v>10</v>
      </c>
      <c r="I10">
        <v>20</v>
      </c>
      <c r="J10">
        <v>16</v>
      </c>
    </row>
    <row r="12" spans="1:14">
      <c r="A12" t="s">
        <v>58</v>
      </c>
      <c r="B12" t="s">
        <v>13</v>
      </c>
      <c r="C12">
        <v>44</v>
      </c>
      <c r="D12">
        <v>44</v>
      </c>
      <c r="E12">
        <v>44</v>
      </c>
      <c r="F12">
        <f>ROUND(E12/D12*100,1)</f>
        <v>100</v>
      </c>
      <c r="G12">
        <v>4</v>
      </c>
      <c r="H12">
        <v>7</v>
      </c>
      <c r="I12">
        <v>11</v>
      </c>
      <c r="J12">
        <v>13</v>
      </c>
      <c r="K12">
        <v>9</v>
      </c>
    </row>
    <row r="13" spans="1:14">
      <c r="B13" t="s">
        <v>14</v>
      </c>
      <c r="C13">
        <v>8</v>
      </c>
      <c r="D13">
        <v>8</v>
      </c>
      <c r="E13">
        <v>8</v>
      </c>
      <c r="F13">
        <f t="shared" ref="F13:F16" si="2">ROUND(E13/D13*100,1)</f>
        <v>100</v>
      </c>
      <c r="G13">
        <v>1</v>
      </c>
      <c r="H13">
        <v>1</v>
      </c>
      <c r="J13">
        <v>1</v>
      </c>
      <c r="K13">
        <v>3</v>
      </c>
      <c r="L13">
        <v>2</v>
      </c>
    </row>
    <row r="14" spans="1:14">
      <c r="B14" t="s">
        <v>53</v>
      </c>
      <c r="C14">
        <v>10</v>
      </c>
      <c r="D14">
        <v>10</v>
      </c>
      <c r="E14">
        <v>10</v>
      </c>
      <c r="F14">
        <f t="shared" si="2"/>
        <v>100</v>
      </c>
      <c r="G14">
        <v>3</v>
      </c>
      <c r="H14">
        <v>3</v>
      </c>
      <c r="I14">
        <v>1</v>
      </c>
      <c r="J14">
        <v>1</v>
      </c>
      <c r="K14">
        <v>2</v>
      </c>
    </row>
    <row r="15" spans="1:14">
      <c r="B15" t="s">
        <v>59</v>
      </c>
      <c r="C15">
        <v>44</v>
      </c>
      <c r="D15">
        <v>44</v>
      </c>
      <c r="E15">
        <v>44</v>
      </c>
      <c r="F15">
        <f t="shared" si="2"/>
        <v>100</v>
      </c>
      <c r="G15">
        <v>1</v>
      </c>
      <c r="H15">
        <v>4</v>
      </c>
      <c r="I15">
        <v>5</v>
      </c>
      <c r="J15">
        <v>9</v>
      </c>
      <c r="K15">
        <v>11</v>
      </c>
      <c r="L15">
        <v>11</v>
      </c>
      <c r="M15">
        <v>3</v>
      </c>
    </row>
    <row r="16" spans="1:14">
      <c r="B16" t="s">
        <v>60</v>
      </c>
      <c r="C16">
        <v>44</v>
      </c>
      <c r="D16">
        <v>44</v>
      </c>
      <c r="E16">
        <v>44</v>
      </c>
      <c r="F16">
        <f t="shared" si="2"/>
        <v>100</v>
      </c>
      <c r="G16">
        <v>8</v>
      </c>
      <c r="H16">
        <v>5</v>
      </c>
      <c r="I16">
        <v>4</v>
      </c>
      <c r="J16">
        <v>17</v>
      </c>
      <c r="K16">
        <v>6</v>
      </c>
      <c r="L16">
        <v>2</v>
      </c>
      <c r="M16">
        <v>2</v>
      </c>
    </row>
    <row r="17" spans="1:14">
      <c r="B17" t="s">
        <v>61</v>
      </c>
      <c r="C17">
        <v>44</v>
      </c>
      <c r="D17">
        <v>44</v>
      </c>
      <c r="E17">
        <v>44</v>
      </c>
      <c r="F17">
        <f t="shared" ref="F17:F19" si="3">ROUND(E17/D17*100,1)</f>
        <v>100</v>
      </c>
      <c r="G17">
        <v>3</v>
      </c>
      <c r="H17">
        <v>8</v>
      </c>
      <c r="I17">
        <v>12</v>
      </c>
      <c r="J17">
        <v>19</v>
      </c>
      <c r="K17">
        <v>2</v>
      </c>
    </row>
    <row r="18" spans="1:14">
      <c r="B18" t="s">
        <v>62</v>
      </c>
      <c r="C18">
        <v>26</v>
      </c>
      <c r="D18">
        <v>26</v>
      </c>
      <c r="E18">
        <v>26</v>
      </c>
      <c r="F18">
        <f t="shared" si="3"/>
        <v>100</v>
      </c>
      <c r="H18">
        <v>1</v>
      </c>
      <c r="I18">
        <v>8</v>
      </c>
      <c r="J18">
        <v>9</v>
      </c>
      <c r="K18">
        <v>7</v>
      </c>
      <c r="L18">
        <v>1</v>
      </c>
    </row>
    <row r="19" spans="1:14">
      <c r="B19" t="s">
        <v>63</v>
      </c>
      <c r="C19">
        <v>44</v>
      </c>
      <c r="D19">
        <v>44</v>
      </c>
      <c r="E19">
        <v>44</v>
      </c>
      <c r="F19">
        <f t="shared" si="3"/>
        <v>100</v>
      </c>
      <c r="H19">
        <v>8</v>
      </c>
      <c r="I19">
        <v>28</v>
      </c>
      <c r="J19">
        <v>8</v>
      </c>
    </row>
    <row r="20" spans="1:14">
      <c r="B20" t="s">
        <v>56</v>
      </c>
      <c r="C20">
        <v>44</v>
      </c>
      <c r="D20">
        <v>44</v>
      </c>
      <c r="E20">
        <v>44</v>
      </c>
      <c r="F20">
        <f t="shared" ref="F20" si="4">ROUND(E20/D20*100,1)</f>
        <v>100</v>
      </c>
      <c r="G20">
        <v>3</v>
      </c>
      <c r="H20">
        <v>8</v>
      </c>
      <c r="I20">
        <v>5</v>
      </c>
      <c r="J20">
        <v>14</v>
      </c>
      <c r="K20">
        <v>13</v>
      </c>
      <c r="L20">
        <v>1</v>
      </c>
    </row>
    <row r="22" spans="1:14">
      <c r="A22" t="s">
        <v>45</v>
      </c>
      <c r="B22" t="s">
        <v>13</v>
      </c>
      <c r="C22">
        <v>52</v>
      </c>
      <c r="D22">
        <v>52</v>
      </c>
      <c r="E22">
        <v>52</v>
      </c>
      <c r="F22">
        <f>ROUND(E22/D22*100,1)</f>
        <v>100</v>
      </c>
      <c r="G22">
        <v>1</v>
      </c>
      <c r="H22">
        <v>4</v>
      </c>
      <c r="I22">
        <v>15</v>
      </c>
      <c r="J22">
        <v>17</v>
      </c>
      <c r="K22">
        <v>8</v>
      </c>
      <c r="L22">
        <v>7</v>
      </c>
    </row>
    <row r="23" spans="1:14">
      <c r="B23" t="s">
        <v>14</v>
      </c>
      <c r="C23">
        <v>12</v>
      </c>
      <c r="D23">
        <v>12</v>
      </c>
      <c r="E23">
        <v>12</v>
      </c>
      <c r="F23">
        <f t="shared" ref="F23:F26" si="5">ROUND(E23/D23*100,1)</f>
        <v>100</v>
      </c>
      <c r="G23">
        <v>1</v>
      </c>
      <c r="I23">
        <v>2</v>
      </c>
      <c r="J23">
        <v>4</v>
      </c>
      <c r="K23">
        <v>3</v>
      </c>
      <c r="L23">
        <v>1</v>
      </c>
      <c r="M23">
        <v>1</v>
      </c>
    </row>
    <row r="24" spans="1:14">
      <c r="B24" t="s">
        <v>53</v>
      </c>
      <c r="C24">
        <v>42</v>
      </c>
      <c r="D24">
        <v>42</v>
      </c>
      <c r="E24">
        <v>35</v>
      </c>
      <c r="F24">
        <f t="shared" si="5"/>
        <v>83.3</v>
      </c>
      <c r="G24">
        <v>3</v>
      </c>
      <c r="I24">
        <v>3</v>
      </c>
      <c r="J24">
        <v>2</v>
      </c>
      <c r="K24">
        <v>3</v>
      </c>
      <c r="L24">
        <v>9</v>
      </c>
      <c r="M24">
        <v>15</v>
      </c>
      <c r="N24">
        <v>7</v>
      </c>
    </row>
    <row r="25" spans="1:14">
      <c r="B25" t="s">
        <v>51</v>
      </c>
      <c r="C25">
        <v>52</v>
      </c>
      <c r="D25">
        <v>52</v>
      </c>
      <c r="E25">
        <v>44</v>
      </c>
      <c r="F25">
        <f t="shared" si="5"/>
        <v>84.6</v>
      </c>
      <c r="H25">
        <v>3</v>
      </c>
      <c r="I25">
        <v>5</v>
      </c>
      <c r="J25">
        <v>5</v>
      </c>
      <c r="K25">
        <v>9</v>
      </c>
      <c r="L25">
        <v>14</v>
      </c>
      <c r="M25">
        <v>8</v>
      </c>
      <c r="N25">
        <v>8</v>
      </c>
    </row>
    <row r="26" spans="1:14">
      <c r="B26" t="s">
        <v>52</v>
      </c>
      <c r="C26">
        <v>52</v>
      </c>
      <c r="D26">
        <v>52</v>
      </c>
      <c r="E26">
        <v>49</v>
      </c>
      <c r="F26">
        <f t="shared" si="5"/>
        <v>94.2</v>
      </c>
      <c r="G26">
        <v>3</v>
      </c>
      <c r="H26">
        <v>10</v>
      </c>
      <c r="I26">
        <v>7</v>
      </c>
      <c r="J26">
        <v>10</v>
      </c>
      <c r="K26">
        <v>3</v>
      </c>
      <c r="L26">
        <v>10</v>
      </c>
      <c r="M26">
        <v>7</v>
      </c>
      <c r="N26">
        <v>2</v>
      </c>
    </row>
    <row r="27" spans="1:14">
      <c r="B27" t="s">
        <v>54</v>
      </c>
      <c r="C27">
        <v>16</v>
      </c>
      <c r="D27">
        <v>16</v>
      </c>
      <c r="E27">
        <v>16</v>
      </c>
      <c r="F27">
        <f t="shared" ref="F27:F29" si="6">ROUND(E27/D27*100,1)</f>
        <v>100</v>
      </c>
      <c r="G27">
        <v>6</v>
      </c>
      <c r="H27">
        <v>1</v>
      </c>
      <c r="I27">
        <v>2</v>
      </c>
      <c r="J27">
        <v>3</v>
      </c>
      <c r="L27">
        <v>2</v>
      </c>
      <c r="M27">
        <v>2</v>
      </c>
    </row>
    <row r="28" spans="1:14">
      <c r="B28" t="s">
        <v>64</v>
      </c>
      <c r="C28">
        <v>33</v>
      </c>
      <c r="D28">
        <v>33</v>
      </c>
      <c r="E28">
        <v>33</v>
      </c>
      <c r="F28">
        <f t="shared" si="6"/>
        <v>100</v>
      </c>
      <c r="G28">
        <v>3</v>
      </c>
      <c r="H28">
        <v>6</v>
      </c>
      <c r="I28">
        <v>3</v>
      </c>
      <c r="J28">
        <v>3</v>
      </c>
      <c r="K28">
        <v>8</v>
      </c>
      <c r="L28">
        <v>6</v>
      </c>
      <c r="M28">
        <v>4</v>
      </c>
    </row>
    <row r="29" spans="1:14">
      <c r="B29" t="s">
        <v>55</v>
      </c>
      <c r="C29">
        <v>52</v>
      </c>
      <c r="D29">
        <v>52</v>
      </c>
      <c r="E29">
        <v>52</v>
      </c>
      <c r="F29">
        <f t="shared" si="6"/>
        <v>100</v>
      </c>
      <c r="G29">
        <v>2</v>
      </c>
      <c r="H29">
        <v>1</v>
      </c>
      <c r="I29">
        <v>5</v>
      </c>
      <c r="J29">
        <v>9</v>
      </c>
      <c r="K29">
        <v>12</v>
      </c>
      <c r="L29">
        <v>12</v>
      </c>
      <c r="M29">
        <v>11</v>
      </c>
    </row>
    <row r="30" spans="1:14">
      <c r="B30" t="s">
        <v>56</v>
      </c>
      <c r="C30">
        <v>52</v>
      </c>
      <c r="D30">
        <v>52</v>
      </c>
      <c r="E30">
        <v>44</v>
      </c>
      <c r="F30">
        <f t="shared" ref="F30" si="7">ROUND(E30/D30*100,1)</f>
        <v>84.6</v>
      </c>
      <c r="H30">
        <v>3</v>
      </c>
      <c r="I30">
        <v>10</v>
      </c>
      <c r="J30">
        <v>7</v>
      </c>
      <c r="K30">
        <v>16</v>
      </c>
      <c r="L30">
        <v>8</v>
      </c>
      <c r="N30">
        <v>8</v>
      </c>
    </row>
    <row r="32" spans="1:14">
      <c r="A32" t="s">
        <v>50</v>
      </c>
      <c r="B32" t="s">
        <v>13</v>
      </c>
      <c r="C32">
        <v>39</v>
      </c>
      <c r="D32">
        <v>39</v>
      </c>
      <c r="E32">
        <v>39</v>
      </c>
      <c r="F32">
        <f>ROUND(E32/D32*100,1)</f>
        <v>100</v>
      </c>
      <c r="H32">
        <v>3</v>
      </c>
      <c r="I32">
        <v>4</v>
      </c>
      <c r="J32">
        <v>6</v>
      </c>
      <c r="K32">
        <v>10</v>
      </c>
      <c r="L32">
        <v>10</v>
      </c>
      <c r="M32">
        <v>6</v>
      </c>
    </row>
    <row r="33" spans="2:14">
      <c r="B33" t="s">
        <v>14</v>
      </c>
      <c r="C33">
        <v>5</v>
      </c>
      <c r="D33">
        <v>5</v>
      </c>
      <c r="E33">
        <v>5</v>
      </c>
      <c r="F33">
        <f t="shared" ref="F33:F40" si="8">ROUND(E33/D33*100,1)</f>
        <v>100</v>
      </c>
      <c r="J33">
        <v>1</v>
      </c>
      <c r="L33">
        <v>3</v>
      </c>
      <c r="M33">
        <v>1</v>
      </c>
    </row>
    <row r="34" spans="2:14">
      <c r="B34" t="s">
        <v>53</v>
      </c>
      <c r="C34">
        <v>11</v>
      </c>
      <c r="D34">
        <v>11</v>
      </c>
      <c r="E34">
        <v>10</v>
      </c>
      <c r="F34">
        <f t="shared" si="8"/>
        <v>90.9</v>
      </c>
      <c r="J34">
        <v>1</v>
      </c>
      <c r="L34">
        <v>1</v>
      </c>
      <c r="M34">
        <v>8</v>
      </c>
      <c r="N34">
        <v>1</v>
      </c>
    </row>
    <row r="35" spans="2:14">
      <c r="B35" t="s">
        <v>59</v>
      </c>
      <c r="C35">
        <v>39</v>
      </c>
      <c r="D35">
        <v>39</v>
      </c>
      <c r="E35">
        <v>29</v>
      </c>
      <c r="F35">
        <f t="shared" si="8"/>
        <v>74.400000000000006</v>
      </c>
      <c r="G35">
        <v>1</v>
      </c>
      <c r="H35">
        <v>1</v>
      </c>
      <c r="J35">
        <v>1</v>
      </c>
      <c r="K35">
        <v>3</v>
      </c>
      <c r="L35">
        <v>3</v>
      </c>
      <c r="M35">
        <v>20</v>
      </c>
      <c r="N35">
        <v>10</v>
      </c>
    </row>
    <row r="36" spans="2:14">
      <c r="B36" t="s">
        <v>60</v>
      </c>
      <c r="C36">
        <v>39</v>
      </c>
      <c r="D36">
        <v>39</v>
      </c>
      <c r="E36">
        <v>35</v>
      </c>
      <c r="F36">
        <f t="shared" si="8"/>
        <v>89.7</v>
      </c>
      <c r="G36">
        <v>5</v>
      </c>
      <c r="H36">
        <v>4</v>
      </c>
      <c r="I36">
        <v>5</v>
      </c>
      <c r="J36">
        <v>3</v>
      </c>
      <c r="K36">
        <v>6</v>
      </c>
      <c r="L36">
        <v>3</v>
      </c>
      <c r="M36">
        <v>9</v>
      </c>
      <c r="N36">
        <v>4</v>
      </c>
    </row>
    <row r="37" spans="2:14">
      <c r="B37" t="s">
        <v>61</v>
      </c>
      <c r="C37">
        <v>39</v>
      </c>
      <c r="D37">
        <v>39</v>
      </c>
      <c r="E37">
        <v>39</v>
      </c>
      <c r="F37">
        <f t="shared" si="8"/>
        <v>100</v>
      </c>
      <c r="G37">
        <v>3</v>
      </c>
      <c r="H37">
        <v>5</v>
      </c>
      <c r="I37">
        <v>4</v>
      </c>
      <c r="J37">
        <v>6</v>
      </c>
      <c r="K37">
        <v>11</v>
      </c>
      <c r="L37">
        <v>3</v>
      </c>
      <c r="M37">
        <v>7</v>
      </c>
    </row>
    <row r="38" spans="2:14">
      <c r="B38" t="s">
        <v>62</v>
      </c>
      <c r="C38">
        <v>23</v>
      </c>
      <c r="D38">
        <v>23</v>
      </c>
      <c r="E38">
        <v>23</v>
      </c>
      <c r="F38">
        <f t="shared" si="8"/>
        <v>100</v>
      </c>
      <c r="G38">
        <v>1</v>
      </c>
      <c r="J38">
        <v>2</v>
      </c>
      <c r="K38">
        <v>6</v>
      </c>
      <c r="L38">
        <v>6</v>
      </c>
      <c r="M38">
        <v>8</v>
      </c>
    </row>
    <row r="39" spans="2:14">
      <c r="B39" t="s">
        <v>63</v>
      </c>
      <c r="C39">
        <v>39</v>
      </c>
      <c r="D39">
        <v>39</v>
      </c>
      <c r="E39">
        <v>39</v>
      </c>
      <c r="F39">
        <f t="shared" si="8"/>
        <v>100</v>
      </c>
      <c r="G39">
        <v>1</v>
      </c>
      <c r="H39">
        <v>1</v>
      </c>
      <c r="I39">
        <v>3</v>
      </c>
      <c r="J39">
        <v>8</v>
      </c>
      <c r="K39">
        <v>11</v>
      </c>
      <c r="L39">
        <v>10</v>
      </c>
      <c r="M39">
        <v>5</v>
      </c>
    </row>
    <row r="40" spans="2:14">
      <c r="B40" t="s">
        <v>56</v>
      </c>
      <c r="C40">
        <v>39</v>
      </c>
      <c r="D40">
        <v>39</v>
      </c>
      <c r="E40">
        <v>29</v>
      </c>
      <c r="F40">
        <f t="shared" si="8"/>
        <v>74.400000000000006</v>
      </c>
      <c r="H40">
        <v>3</v>
      </c>
      <c r="I40">
        <v>2</v>
      </c>
      <c r="J40">
        <v>5</v>
      </c>
      <c r="K40">
        <v>7</v>
      </c>
      <c r="L40">
        <v>10</v>
      </c>
      <c r="M40">
        <v>2</v>
      </c>
      <c r="N40"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B5" sqref="B5"/>
    </sheetView>
  </sheetViews>
  <sheetFormatPr defaultRowHeight="15"/>
  <cols>
    <col min="1" max="1" width="11.7109375" customWidth="1"/>
    <col min="2" max="2" width="9.7109375" customWidth="1"/>
    <col min="3" max="3" width="13.140625" customWidth="1"/>
    <col min="4" max="4" width="10.42578125" customWidth="1"/>
  </cols>
  <sheetData>
    <row r="1" spans="1:16" ht="18.7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18.7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>
      <c r="A4" s="6" t="s">
        <v>39</v>
      </c>
      <c r="B4" s="5" t="s">
        <v>74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>
      <c r="A5" s="2" t="s">
        <v>25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6" ht="24.95" customHeight="1">
      <c r="A6" s="2" t="str">
        <f>IF($B$4="11A",'11-12'!B2,IF($B$4="11B",'11-12'!B12,IF('11-12 analysis'!$B$4="12A",'11-12'!B22,IF('11-12 analysis'!$B$4="12B",'11-12'!B32))))</f>
        <v>English</v>
      </c>
      <c r="B6" s="2">
        <f>IF($B$4="11a",'11-12'!C2,IF($B$4="11b",'11-12'!C12,IF('11-12 analysis'!$B$4="12a",'11-12'!C22,IF('11-12 analysis'!$B$4="12b",'11-12'!C32))))</f>
        <v>39</v>
      </c>
      <c r="C6" s="2">
        <f>IF($B$4="11a",'11-12'!D2,IF($B$4="11b",'11-12'!D12,IF('11-12 analysis'!$B$4="12a",'11-12'!D22,IF('11-12 analysis'!$B$4="12b",'11-12'!D32))))</f>
        <v>39</v>
      </c>
      <c r="D6" s="2">
        <f>IF($B$4="11a",'11-12'!E2,IF($B$4="11b",'11-12'!E12,IF('11-12 analysis'!$B$4="12a",'11-12'!E22,IF('11-12 analysis'!$B$4="12b",'11-12'!E32))))</f>
        <v>39</v>
      </c>
      <c r="E6" s="2">
        <f>IF($B$4="11a",'11-12'!F2,IF($B$4="11b",'11-12'!F12,IF('11-12 analysis'!$B$4="12a",'11-12'!F22,IF('11-12 analysis'!$B$4="12b",'11-12'!F32))))</f>
        <v>100</v>
      </c>
      <c r="F6" s="2">
        <f>IF($B$4="11a",'11-12'!G2,IF($B$4="11b",'11-12'!G12,IF('11-12 analysis'!$B$4="12a",'11-12'!G22,IF('11-12 analysis'!$B$4="12b",'11-12'!G32))))</f>
        <v>0</v>
      </c>
      <c r="G6" s="2">
        <f>IF($B$4="11a",'11-12'!H2,IF($B$4="11b",'11-12'!H12,IF('11-12 analysis'!$B$4="12a",'11-12'!H22,IF('11-12 analysis'!$B$4="12b",'11-12'!H32))))</f>
        <v>3</v>
      </c>
      <c r="H6" s="2">
        <f>IF($B$4="11a",'11-12'!I2,IF($B$4="11b",'11-12'!I12,IF('11-12 analysis'!$B$4="12a",'11-12'!I22,IF('11-12 analysis'!$B$4="12b",'11-12'!I32))))</f>
        <v>4</v>
      </c>
      <c r="I6" s="2">
        <f>IF($B$4="11a",'11-12'!J2,IF($B$4="11b",'11-12'!J12,IF('11-12 analysis'!$B$4="12a",'11-12'!J22,IF('11-12 analysis'!$B$4="12b",'11-12'!J32))))</f>
        <v>6</v>
      </c>
      <c r="J6" s="2">
        <f>IF($B$4="11a",'11-12'!K2,IF($B$4="11b",'11-12'!K12,IF('11-12 analysis'!$B$4="12a",'11-12'!K22,IF('11-12 analysis'!$B$4="12b",'11-12'!K32))))</f>
        <v>10</v>
      </c>
      <c r="K6" s="2">
        <f>IF($B$4="11a",'11-12'!L2,IF($B$4="11b",'11-12'!L12,IF('11-12 analysis'!$B$4="12a",'11-12'!L22,IF('11-12 analysis'!$B$4="12b",'11-12'!L32))))</f>
        <v>10</v>
      </c>
      <c r="L6" s="2">
        <f>IF($B$4="11a",'11-12'!M2,IF($B$4="11b",'11-12'!M12,IF('11-12 analysis'!$B$4="12a",'11-12'!M22,IF('11-12 analysis'!$B$4="12b",'11-12'!M32))))</f>
        <v>6</v>
      </c>
      <c r="M6" s="2">
        <f>IF($B$4="11a",'11-12'!N2,IF($B$4="11b",'11-12'!N12,IF('11-12 analysis'!$B$4="12a",'11-12'!N22,IF('11-12 analysis'!$B$4="12b",'11-12'!N32))))</f>
        <v>0</v>
      </c>
      <c r="O6">
        <f>SUM(F6:M6)</f>
        <v>39</v>
      </c>
      <c r="P6">
        <f>O6-D6</f>
        <v>0</v>
      </c>
    </row>
    <row r="7" spans="1:16" ht="24.95" customHeight="1">
      <c r="A7" s="2" t="str">
        <f>IF($B$4="11A",'11-12'!B3,IF($B$4="11B",'11-12'!B13,IF('11-12 analysis'!$B$4="12A",'11-12'!B23,IF('11-12 analysis'!$B$4="12B",'11-12'!B33))))</f>
        <v>Hindi</v>
      </c>
      <c r="B7" s="2">
        <f>IF($B$4="11a",'11-12'!C3,IF($B$4="11b",'11-12'!C13,IF('11-12 analysis'!$B$4="12a",'11-12'!C23,IF('11-12 analysis'!$B$4="12b",'11-12'!C33))))</f>
        <v>5</v>
      </c>
      <c r="C7" s="2">
        <f>IF($B$4="11a",'11-12'!D3,IF($B$4="11b",'11-12'!D13,IF('11-12 analysis'!$B$4="12a",'11-12'!D23,IF('11-12 analysis'!$B$4="12b",'11-12'!D33))))</f>
        <v>5</v>
      </c>
      <c r="D7" s="2">
        <f>IF($B$4="11a",'11-12'!E3,IF($B$4="11b",'11-12'!E13,IF('11-12 analysis'!$B$4="12a",'11-12'!E23,IF('11-12 analysis'!$B$4="12b",'11-12'!E33))))</f>
        <v>5</v>
      </c>
      <c r="E7" s="2">
        <f>IF($B$4="11a",'11-12'!F3,IF($B$4="11b",'11-12'!F13,IF('11-12 analysis'!$B$4="12a",'11-12'!F23,IF('11-12 analysis'!$B$4="12b",'11-12'!F33))))</f>
        <v>100</v>
      </c>
      <c r="F7" s="2">
        <f>IF($B$4="11a",'11-12'!G3,IF($B$4="11b",'11-12'!G13,IF('11-12 analysis'!$B$4="12a",'11-12'!G23,IF('11-12 analysis'!$B$4="12b",'11-12'!G33))))</f>
        <v>0</v>
      </c>
      <c r="G7" s="2">
        <f>IF($B$4="11a",'11-12'!H3,IF($B$4="11b",'11-12'!H13,IF('11-12 analysis'!$B$4="12a",'11-12'!H23,IF('11-12 analysis'!$B$4="12b",'11-12'!H33))))</f>
        <v>0</v>
      </c>
      <c r="H7" s="2">
        <f>IF($B$4="11a",'11-12'!I3,IF($B$4="11b",'11-12'!I13,IF('11-12 analysis'!$B$4="12a",'11-12'!I23,IF('11-12 analysis'!$B$4="12b",'11-12'!I33))))</f>
        <v>0</v>
      </c>
      <c r="I7" s="2">
        <f>IF($B$4="11a",'11-12'!J3,IF($B$4="11b",'11-12'!J13,IF('11-12 analysis'!$B$4="12a",'11-12'!J23,IF('11-12 analysis'!$B$4="12b",'11-12'!J33))))</f>
        <v>1</v>
      </c>
      <c r="J7" s="2">
        <f>IF($B$4="11a",'11-12'!K3,IF($B$4="11b",'11-12'!K13,IF('11-12 analysis'!$B$4="12a",'11-12'!K23,IF('11-12 analysis'!$B$4="12b",'11-12'!K33))))</f>
        <v>0</v>
      </c>
      <c r="K7" s="2">
        <f>IF($B$4="11a",'11-12'!L3,IF($B$4="11b",'11-12'!L13,IF('11-12 analysis'!$B$4="12a",'11-12'!L23,IF('11-12 analysis'!$B$4="12b",'11-12'!L33))))</f>
        <v>3</v>
      </c>
      <c r="L7" s="2">
        <f>IF($B$4="11a",'11-12'!M3,IF($B$4="11b",'11-12'!M13,IF('11-12 analysis'!$B$4="12a",'11-12'!M23,IF('11-12 analysis'!$B$4="12b",'11-12'!M33))))</f>
        <v>1</v>
      </c>
      <c r="M7" s="2">
        <f>IF($B$4="11a",'11-12'!N3,IF($B$4="11b",'11-12'!N13,IF('11-12 analysis'!$B$4="12a",'11-12'!N23,IF('11-12 analysis'!$B$4="12b",'11-12'!N33))))</f>
        <v>0</v>
      </c>
      <c r="O7">
        <f t="shared" ref="O7:O9" si="0">SUM(F7:M7)</f>
        <v>5</v>
      </c>
      <c r="P7">
        <f t="shared" ref="P7:P9" si="1">O7-D7</f>
        <v>0</v>
      </c>
    </row>
    <row r="8" spans="1:16" ht="24.95" customHeight="1">
      <c r="A8" s="2" t="str">
        <f>IF($B$4="11A",'11-12'!B4,IF($B$4="11B",'11-12'!B14,IF('11-12 analysis'!$B$4="12A",'11-12'!B24,IF('11-12 analysis'!$B$4="12B",'11-12'!B34))))</f>
        <v>maths</v>
      </c>
      <c r="B8" s="2">
        <f>IF($B$4="11a",'11-12'!C4,IF($B$4="11b",'11-12'!C14,IF('11-12 analysis'!$B$4="12a",'11-12'!C24,IF('11-12 analysis'!$B$4="12b",'11-12'!C34))))</f>
        <v>11</v>
      </c>
      <c r="C8" s="2">
        <f>IF($B$4="11a",'11-12'!D4,IF($B$4="11b",'11-12'!D14,IF('11-12 analysis'!$B$4="12a",'11-12'!D24,IF('11-12 analysis'!$B$4="12b",'11-12'!D34))))</f>
        <v>11</v>
      </c>
      <c r="D8" s="2">
        <f>IF($B$4="11a",'11-12'!E4,IF($B$4="11b",'11-12'!E14,IF('11-12 analysis'!$B$4="12a",'11-12'!E24,IF('11-12 analysis'!$B$4="12b",'11-12'!E34))))</f>
        <v>10</v>
      </c>
      <c r="E8" s="2">
        <f>IF($B$4="11a",'11-12'!F4,IF($B$4="11b",'11-12'!F14,IF('11-12 analysis'!$B$4="12a",'11-12'!F24,IF('11-12 analysis'!$B$4="12b",'11-12'!F34))))</f>
        <v>90.9</v>
      </c>
      <c r="F8" s="2">
        <f>IF($B$4="11a",'11-12'!G4,IF($B$4="11b",'11-12'!G14,IF('11-12 analysis'!$B$4="12a",'11-12'!G24,IF('11-12 analysis'!$B$4="12b",'11-12'!G34))))</f>
        <v>0</v>
      </c>
      <c r="G8" s="2">
        <f>IF($B$4="11a",'11-12'!H4,IF($B$4="11b",'11-12'!H14,IF('11-12 analysis'!$B$4="12a",'11-12'!H24,IF('11-12 analysis'!$B$4="12b",'11-12'!H34))))</f>
        <v>0</v>
      </c>
      <c r="H8" s="2">
        <f>IF($B$4="11a",'11-12'!I4,IF($B$4="11b",'11-12'!I14,IF('11-12 analysis'!$B$4="12a",'11-12'!I24,IF('11-12 analysis'!$B$4="12b",'11-12'!I34))))</f>
        <v>0</v>
      </c>
      <c r="I8" s="2">
        <f>IF($B$4="11a",'11-12'!J4,IF($B$4="11b",'11-12'!J14,IF('11-12 analysis'!$B$4="12a",'11-12'!J24,IF('11-12 analysis'!$B$4="12b",'11-12'!J34))))</f>
        <v>1</v>
      </c>
      <c r="J8" s="2">
        <f>IF($B$4="11a",'11-12'!K4,IF($B$4="11b",'11-12'!K14,IF('11-12 analysis'!$B$4="12a",'11-12'!K24,IF('11-12 analysis'!$B$4="12b",'11-12'!K34))))</f>
        <v>0</v>
      </c>
      <c r="K8" s="2">
        <f>IF($B$4="11a",'11-12'!L4,IF($B$4="11b",'11-12'!L14,IF('11-12 analysis'!$B$4="12a",'11-12'!L24,IF('11-12 analysis'!$B$4="12b",'11-12'!L34))))</f>
        <v>1</v>
      </c>
      <c r="L8" s="2">
        <f>IF($B$4="11a",'11-12'!M4,IF($B$4="11b",'11-12'!M14,IF('11-12 analysis'!$B$4="12a",'11-12'!M24,IF('11-12 analysis'!$B$4="12b",'11-12'!M34))))</f>
        <v>8</v>
      </c>
      <c r="M8" s="2">
        <f>IF($B$4="11a",'11-12'!N4,IF($B$4="11b",'11-12'!N14,IF('11-12 analysis'!$B$4="12a",'11-12'!N24,IF('11-12 analysis'!$B$4="12b",'11-12'!N34))))</f>
        <v>1</v>
      </c>
      <c r="O8">
        <f t="shared" si="0"/>
        <v>11</v>
      </c>
      <c r="P8">
        <f t="shared" si="1"/>
        <v>1</v>
      </c>
    </row>
    <row r="9" spans="1:16" ht="24.95" customHeight="1">
      <c r="A9" s="2" t="str">
        <f>IF($B$4="11A",'11-12'!B5,IF($B$4="11B",'11-12'!B15,IF('11-12 analysis'!$B$4="12A",'11-12'!B25,IF('11-12 analysis'!$B$4="12B",'11-12'!B35))))</f>
        <v>Acct.</v>
      </c>
      <c r="B9" s="2">
        <f>IF($B$4="11a",'11-12'!C5,IF($B$4="11b",'11-12'!C15,IF('11-12 analysis'!$B$4="12a",'11-12'!C25,IF('11-12 analysis'!$B$4="12b",'11-12'!C35))))</f>
        <v>39</v>
      </c>
      <c r="C9" s="2">
        <f>IF($B$4="11a",'11-12'!D5,IF($B$4="11b",'11-12'!D15,IF('11-12 analysis'!$B$4="12a",'11-12'!D25,IF('11-12 analysis'!$B$4="12b",'11-12'!D35))))</f>
        <v>39</v>
      </c>
      <c r="D9" s="2">
        <f>IF($B$4="11a",'11-12'!E5,IF($B$4="11b",'11-12'!E15,IF('11-12 analysis'!$B$4="12a",'11-12'!E25,IF('11-12 analysis'!$B$4="12b",'11-12'!E35))))</f>
        <v>29</v>
      </c>
      <c r="E9" s="2">
        <f>IF($B$4="11a",'11-12'!F5,IF($B$4="11b",'11-12'!F15,IF('11-12 analysis'!$B$4="12a",'11-12'!F25,IF('11-12 analysis'!$B$4="12b",'11-12'!F35))))</f>
        <v>74.400000000000006</v>
      </c>
      <c r="F9" s="2">
        <f>IF($B$4="11a",'11-12'!G5,IF($B$4="11b",'11-12'!G15,IF('11-12 analysis'!$B$4="12a",'11-12'!G25,IF('11-12 analysis'!$B$4="12b",'11-12'!G35))))</f>
        <v>1</v>
      </c>
      <c r="G9" s="2">
        <f>IF($B$4="11a",'11-12'!H5,IF($B$4="11b",'11-12'!H15,IF('11-12 analysis'!$B$4="12a",'11-12'!H25,IF('11-12 analysis'!$B$4="12b",'11-12'!H35))))</f>
        <v>1</v>
      </c>
      <c r="H9" s="2">
        <f>IF($B$4="11a",'11-12'!I5,IF($B$4="11b",'11-12'!I15,IF('11-12 analysis'!$B$4="12a",'11-12'!I25,IF('11-12 analysis'!$B$4="12b",'11-12'!I35))))</f>
        <v>0</v>
      </c>
      <c r="I9" s="2">
        <f>IF($B$4="11a",'11-12'!J5,IF($B$4="11b",'11-12'!J15,IF('11-12 analysis'!$B$4="12a",'11-12'!J25,IF('11-12 analysis'!$B$4="12b",'11-12'!J35))))</f>
        <v>1</v>
      </c>
      <c r="J9" s="2">
        <f>IF($B$4="11a",'11-12'!K5,IF($B$4="11b",'11-12'!K15,IF('11-12 analysis'!$B$4="12a",'11-12'!K25,IF('11-12 analysis'!$B$4="12b",'11-12'!K35))))</f>
        <v>3</v>
      </c>
      <c r="K9" s="2">
        <f>IF($B$4="11a",'11-12'!L5,IF($B$4="11b",'11-12'!L15,IF('11-12 analysis'!$B$4="12a",'11-12'!L25,IF('11-12 analysis'!$B$4="12b",'11-12'!L35))))</f>
        <v>3</v>
      </c>
      <c r="L9" s="2">
        <f>IF($B$4="11a",'11-12'!M5,IF($B$4="11b",'11-12'!M15,IF('11-12 analysis'!$B$4="12a",'11-12'!M25,IF('11-12 analysis'!$B$4="12b",'11-12'!M35))))</f>
        <v>20</v>
      </c>
      <c r="M9" s="2">
        <f>IF($B$4="11a",'11-12'!N5,IF($B$4="11b",'11-12'!N15,IF('11-12 analysis'!$B$4="12a",'11-12'!N25,IF('11-12 analysis'!$B$4="12b",'11-12'!N35))))</f>
        <v>10</v>
      </c>
      <c r="O9">
        <f t="shared" si="0"/>
        <v>39</v>
      </c>
      <c r="P9">
        <f t="shared" si="1"/>
        <v>10</v>
      </c>
    </row>
    <row r="10" spans="1:16" ht="24.95" customHeight="1">
      <c r="A10" s="2" t="str">
        <f>IF($B$4="11A",'11-12'!B6,IF($B$4="11B",'11-12'!B16,IF('11-12 analysis'!$B$4="12A",'11-12'!B26,IF('11-12 analysis'!$B$4="12B",'11-12'!B36))))</f>
        <v>B.St.</v>
      </c>
      <c r="B10" s="2">
        <f>IF($B$4="11a",'11-12'!C6,IF($B$4="11b",'11-12'!C16,IF('11-12 analysis'!$B$4="12a",'11-12'!C26,IF('11-12 analysis'!$B$4="12b",'11-12'!C36))))</f>
        <v>39</v>
      </c>
      <c r="C10" s="2">
        <f>IF($B$4="11a",'11-12'!D6,IF($B$4="11b",'11-12'!D16,IF('11-12 analysis'!$B$4="12a",'11-12'!D26,IF('11-12 analysis'!$B$4="12b",'11-12'!D36))))</f>
        <v>39</v>
      </c>
      <c r="D10" s="2">
        <f>IF($B$4="11a",'11-12'!E6,IF($B$4="11b",'11-12'!E16,IF('11-12 analysis'!$B$4="12a",'11-12'!E26,IF('11-12 analysis'!$B$4="12b",'11-12'!E36))))</f>
        <v>35</v>
      </c>
      <c r="E10" s="2">
        <f>IF($B$4="11a",'11-12'!F6,IF($B$4="11b",'11-12'!F16,IF('11-12 analysis'!$B$4="12a",'11-12'!F26,IF('11-12 analysis'!$B$4="12b",'11-12'!F36))))</f>
        <v>89.7</v>
      </c>
      <c r="F10" s="2">
        <f>IF($B$4="11a",'11-12'!G6,IF($B$4="11b",'11-12'!G16,IF('11-12 analysis'!$B$4="12a",'11-12'!G26,IF('11-12 analysis'!$B$4="12b",'11-12'!G36))))</f>
        <v>5</v>
      </c>
      <c r="G10" s="2">
        <f>IF($B$4="11a",'11-12'!H6,IF($B$4="11b",'11-12'!H16,IF('11-12 analysis'!$B$4="12a",'11-12'!H26,IF('11-12 analysis'!$B$4="12b",'11-12'!H36))))</f>
        <v>4</v>
      </c>
      <c r="H10" s="2">
        <f>IF($B$4="11a",'11-12'!I6,IF($B$4="11b",'11-12'!I16,IF('11-12 analysis'!$B$4="12a",'11-12'!I26,IF('11-12 analysis'!$B$4="12b",'11-12'!I36))))</f>
        <v>5</v>
      </c>
      <c r="I10" s="2">
        <f>IF($B$4="11a",'11-12'!J6,IF($B$4="11b",'11-12'!J16,IF('11-12 analysis'!$B$4="12a",'11-12'!J26,IF('11-12 analysis'!$B$4="12b",'11-12'!J36))))</f>
        <v>3</v>
      </c>
      <c r="J10" s="2">
        <f>IF($B$4="11a",'11-12'!K6,IF($B$4="11b",'11-12'!K16,IF('11-12 analysis'!$B$4="12a",'11-12'!K26,IF('11-12 analysis'!$B$4="12b",'11-12'!K36))))</f>
        <v>6</v>
      </c>
      <c r="K10" s="2">
        <f>IF($B$4="11a",'11-12'!L6,IF($B$4="11b",'11-12'!L16,IF('11-12 analysis'!$B$4="12a",'11-12'!L26,IF('11-12 analysis'!$B$4="12b",'11-12'!L36))))</f>
        <v>3</v>
      </c>
      <c r="L10" s="2">
        <f>IF($B$4="11a",'11-12'!M6,IF($B$4="11b",'11-12'!M16,IF('11-12 analysis'!$B$4="12a",'11-12'!M26,IF('11-12 analysis'!$B$4="12b",'11-12'!M36))))</f>
        <v>9</v>
      </c>
      <c r="M10" s="2">
        <f>IF($B$4="11a",'11-12'!N6,IF($B$4="11b",'11-12'!N16,IF('11-12 analysis'!$B$4="12a",'11-12'!N26,IF('11-12 analysis'!$B$4="12b",'11-12'!N36))))</f>
        <v>4</v>
      </c>
      <c r="O10">
        <f t="shared" ref="O10:O14" si="2">SUM(F10:M10)</f>
        <v>39</v>
      </c>
      <c r="P10">
        <f t="shared" ref="P10:P14" si="3">O10-D10</f>
        <v>4</v>
      </c>
    </row>
    <row r="11" spans="1:16" ht="24.95" customHeight="1">
      <c r="A11" s="2" t="str">
        <f>IF($B$4="11A",'11-12'!B7,IF($B$4="11B",'11-12'!B17,IF('11-12 analysis'!$B$4="12A",'11-12'!B27,IF('11-12 analysis'!$B$4="12B",'11-12'!B37))))</f>
        <v>Eco.</v>
      </c>
      <c r="B11" s="2">
        <f>IF($B$4="11a",'11-12'!C7,IF($B$4="11b",'11-12'!C17,IF('11-12 analysis'!$B$4="12a",'11-12'!C27,IF('11-12 analysis'!$B$4="12b",'11-12'!C37))))</f>
        <v>39</v>
      </c>
      <c r="C11" s="2">
        <f>IF($B$4="11a",'11-12'!D7,IF($B$4="11b",'11-12'!D17,IF('11-12 analysis'!$B$4="12a",'11-12'!D27,IF('11-12 analysis'!$B$4="12b",'11-12'!D37))))</f>
        <v>39</v>
      </c>
      <c r="D11" s="2">
        <f>IF($B$4="11a",'11-12'!E7,IF($B$4="11b",'11-12'!E17,IF('11-12 analysis'!$B$4="12a",'11-12'!E27,IF('11-12 analysis'!$B$4="12b",'11-12'!E37))))</f>
        <v>39</v>
      </c>
      <c r="E11" s="2">
        <f>IF($B$4="11a",'11-12'!F7,IF($B$4="11b",'11-12'!F17,IF('11-12 analysis'!$B$4="12a",'11-12'!F27,IF('11-12 analysis'!$B$4="12b",'11-12'!F37))))</f>
        <v>100</v>
      </c>
      <c r="F11" s="2">
        <f>IF($B$4="11a",'11-12'!G7,IF($B$4="11b",'11-12'!G17,IF('11-12 analysis'!$B$4="12a",'11-12'!G27,IF('11-12 analysis'!$B$4="12b",'11-12'!G37))))</f>
        <v>3</v>
      </c>
      <c r="G11" s="2">
        <f>IF($B$4="11a",'11-12'!H7,IF($B$4="11b",'11-12'!H17,IF('11-12 analysis'!$B$4="12a",'11-12'!H27,IF('11-12 analysis'!$B$4="12b",'11-12'!H37))))</f>
        <v>5</v>
      </c>
      <c r="H11" s="2">
        <f>IF($B$4="11a",'11-12'!I7,IF($B$4="11b",'11-12'!I17,IF('11-12 analysis'!$B$4="12a",'11-12'!I27,IF('11-12 analysis'!$B$4="12b",'11-12'!I37))))</f>
        <v>4</v>
      </c>
      <c r="I11" s="2">
        <f>IF($B$4="11a",'11-12'!J7,IF($B$4="11b",'11-12'!J17,IF('11-12 analysis'!$B$4="12a",'11-12'!J27,IF('11-12 analysis'!$B$4="12b",'11-12'!J37))))</f>
        <v>6</v>
      </c>
      <c r="J11" s="2">
        <f>IF($B$4="11a",'11-12'!K7,IF($B$4="11b",'11-12'!K17,IF('11-12 analysis'!$B$4="12a",'11-12'!K27,IF('11-12 analysis'!$B$4="12b",'11-12'!K37))))</f>
        <v>11</v>
      </c>
      <c r="K11" s="2">
        <f>IF($B$4="11a",'11-12'!L7,IF($B$4="11b",'11-12'!L17,IF('11-12 analysis'!$B$4="12a",'11-12'!L27,IF('11-12 analysis'!$B$4="12b",'11-12'!L37))))</f>
        <v>3</v>
      </c>
      <c r="L11" s="2">
        <f>IF($B$4="11a",'11-12'!M7,IF($B$4="11b",'11-12'!M17,IF('11-12 analysis'!$B$4="12a",'11-12'!M27,IF('11-12 analysis'!$B$4="12b",'11-12'!M37))))</f>
        <v>7</v>
      </c>
      <c r="M11" s="2">
        <f>IF($B$4="11a",'11-12'!N7,IF($B$4="11b",'11-12'!N17,IF('11-12 analysis'!$B$4="12a",'11-12'!N27,IF('11-12 analysis'!$B$4="12b",'11-12'!N37))))</f>
        <v>0</v>
      </c>
      <c r="O11">
        <f t="shared" si="2"/>
        <v>39</v>
      </c>
      <c r="P11">
        <f t="shared" si="3"/>
        <v>0</v>
      </c>
    </row>
    <row r="12" spans="1:16" ht="24.95" customHeight="1">
      <c r="A12" s="2" t="str">
        <f>IF($B$4="11A",'11-12'!B8,IF($B$4="11B",'11-12'!B18,IF('11-12 analysis'!$B$4="12A",'11-12'!B28,IF('11-12 analysis'!$B$4="12B",'11-12'!B38))))</f>
        <v>IP</v>
      </c>
      <c r="B12" s="2">
        <f>IF($B$4="11a",'11-12'!C8,IF($B$4="11b",'11-12'!C18,IF('11-12 analysis'!$B$4="12a",'11-12'!C28,IF('11-12 analysis'!$B$4="12b",'11-12'!C38))))</f>
        <v>23</v>
      </c>
      <c r="C12" s="2">
        <f>IF($B$4="11a",'11-12'!D8,IF($B$4="11b",'11-12'!D18,IF('11-12 analysis'!$B$4="12a",'11-12'!D28,IF('11-12 analysis'!$B$4="12b",'11-12'!D38))))</f>
        <v>23</v>
      </c>
      <c r="D12" s="2">
        <f>IF($B$4="11a",'11-12'!E8,IF($B$4="11b",'11-12'!E18,IF('11-12 analysis'!$B$4="12a",'11-12'!E28,IF('11-12 analysis'!$B$4="12b",'11-12'!E38))))</f>
        <v>23</v>
      </c>
      <c r="E12" s="2">
        <f>IF($B$4="11a",'11-12'!F8,IF($B$4="11b",'11-12'!F18,IF('11-12 analysis'!$B$4="12a",'11-12'!F28,IF('11-12 analysis'!$B$4="12b",'11-12'!F38))))</f>
        <v>100</v>
      </c>
      <c r="F12" s="2">
        <f>IF($B$4="11a",'11-12'!G8,IF($B$4="11b",'11-12'!G18,IF('11-12 analysis'!$B$4="12a",'11-12'!G28,IF('11-12 analysis'!$B$4="12b",'11-12'!G38))))</f>
        <v>1</v>
      </c>
      <c r="G12" s="2">
        <f>IF($B$4="11a",'11-12'!H8,IF($B$4="11b",'11-12'!H18,IF('11-12 analysis'!$B$4="12a",'11-12'!H28,IF('11-12 analysis'!$B$4="12b",'11-12'!H38))))</f>
        <v>0</v>
      </c>
      <c r="H12" s="2">
        <f>IF($B$4="11a",'11-12'!I8,IF($B$4="11b",'11-12'!I18,IF('11-12 analysis'!$B$4="12a",'11-12'!I28,IF('11-12 analysis'!$B$4="12b",'11-12'!I38))))</f>
        <v>0</v>
      </c>
      <c r="I12" s="2">
        <f>IF($B$4="11a",'11-12'!J8,IF($B$4="11b",'11-12'!J18,IF('11-12 analysis'!$B$4="12a",'11-12'!J28,IF('11-12 analysis'!$B$4="12b",'11-12'!J38))))</f>
        <v>2</v>
      </c>
      <c r="J12" s="2">
        <f>IF($B$4="11a",'11-12'!K8,IF($B$4="11b",'11-12'!K18,IF('11-12 analysis'!$B$4="12a",'11-12'!K28,IF('11-12 analysis'!$B$4="12b",'11-12'!K38))))</f>
        <v>6</v>
      </c>
      <c r="K12" s="2">
        <f>IF($B$4="11a",'11-12'!L8,IF($B$4="11b",'11-12'!L18,IF('11-12 analysis'!$B$4="12a",'11-12'!L28,IF('11-12 analysis'!$B$4="12b",'11-12'!L38))))</f>
        <v>6</v>
      </c>
      <c r="L12" s="2">
        <f>IF($B$4="11a",'11-12'!M8,IF($B$4="11b",'11-12'!M18,IF('11-12 analysis'!$B$4="12a",'11-12'!M28,IF('11-12 analysis'!$B$4="12b",'11-12'!M38))))</f>
        <v>8</v>
      </c>
      <c r="M12" s="2">
        <f>IF($B$4="11a",'11-12'!N8,IF($B$4="11b",'11-12'!N18,IF('11-12 analysis'!$B$4="12a",'11-12'!N28,IF('11-12 analysis'!$B$4="12b",'11-12'!N38))))</f>
        <v>0</v>
      </c>
      <c r="O12">
        <f t="shared" si="2"/>
        <v>23</v>
      </c>
      <c r="P12">
        <f t="shared" si="3"/>
        <v>0</v>
      </c>
    </row>
    <row r="13" spans="1:16" ht="24.95" customHeight="1">
      <c r="A13" s="2" t="str">
        <f>IF($B$4="11A",'11-12'!B9,IF($B$4="11B",'11-12'!B19,IF('11-12 analysis'!$B$4="12A",'11-12'!B29,IF('11-12 analysis'!$B$4="12B",'11-12'!B39))))</f>
        <v>PE</v>
      </c>
      <c r="B13" s="2">
        <f>IF($B$4="11a",'11-12'!C9,IF($B$4="11b",'11-12'!C19,IF('11-12 analysis'!$B$4="12a",'11-12'!C29,IF('11-12 analysis'!$B$4="12b",'11-12'!C39))))</f>
        <v>39</v>
      </c>
      <c r="C13" s="2">
        <f>IF($B$4="11a",'11-12'!D9,IF($B$4="11b",'11-12'!D19,IF('11-12 analysis'!$B$4="12a",'11-12'!D29,IF('11-12 analysis'!$B$4="12b",'11-12'!D39))))</f>
        <v>39</v>
      </c>
      <c r="D13" s="2">
        <f>IF($B$4="11a",'11-12'!E9,IF($B$4="11b",'11-12'!E19,IF('11-12 analysis'!$B$4="12a",'11-12'!E29,IF('11-12 analysis'!$B$4="12b",'11-12'!E39))))</f>
        <v>39</v>
      </c>
      <c r="E13" s="2">
        <f>IF($B$4="11a",'11-12'!F9,IF($B$4="11b",'11-12'!F19,IF('11-12 analysis'!$B$4="12a",'11-12'!F29,IF('11-12 analysis'!$B$4="12b",'11-12'!F39))))</f>
        <v>100</v>
      </c>
      <c r="F13" s="2">
        <f>IF($B$4="11a",'11-12'!G9,IF($B$4="11b",'11-12'!G19,IF('11-12 analysis'!$B$4="12a",'11-12'!G29,IF('11-12 analysis'!$B$4="12b",'11-12'!G39))))</f>
        <v>1</v>
      </c>
      <c r="G13" s="2">
        <f>IF($B$4="11a",'11-12'!H9,IF($B$4="11b",'11-12'!H19,IF('11-12 analysis'!$B$4="12a",'11-12'!H29,IF('11-12 analysis'!$B$4="12b",'11-12'!H39))))</f>
        <v>1</v>
      </c>
      <c r="H13" s="2">
        <f>IF($B$4="11a",'11-12'!I9,IF($B$4="11b",'11-12'!I19,IF('11-12 analysis'!$B$4="12a",'11-12'!I29,IF('11-12 analysis'!$B$4="12b",'11-12'!I39))))</f>
        <v>3</v>
      </c>
      <c r="I13" s="2">
        <f>IF($B$4="11a",'11-12'!J9,IF($B$4="11b",'11-12'!J19,IF('11-12 analysis'!$B$4="12a",'11-12'!J29,IF('11-12 analysis'!$B$4="12b",'11-12'!J39))))</f>
        <v>8</v>
      </c>
      <c r="J13" s="2">
        <f>IF($B$4="11a",'11-12'!K9,IF($B$4="11b",'11-12'!K19,IF('11-12 analysis'!$B$4="12a",'11-12'!K29,IF('11-12 analysis'!$B$4="12b",'11-12'!K39))))</f>
        <v>11</v>
      </c>
      <c r="K13" s="2">
        <f>IF($B$4="11a",'11-12'!L9,IF($B$4="11b",'11-12'!L19,IF('11-12 analysis'!$B$4="12a",'11-12'!L29,IF('11-12 analysis'!$B$4="12b",'11-12'!L39))))</f>
        <v>10</v>
      </c>
      <c r="L13" s="2">
        <f>IF($B$4="11a",'11-12'!M9,IF($B$4="11b",'11-12'!M19,IF('11-12 analysis'!$B$4="12a",'11-12'!M29,IF('11-12 analysis'!$B$4="12b",'11-12'!M39))))</f>
        <v>5</v>
      </c>
      <c r="M13" s="2">
        <f>IF($B$4="11a",'11-12'!N9,IF($B$4="11b",'11-12'!N19,IF('11-12 analysis'!$B$4="12a",'11-12'!N29,IF('11-12 analysis'!$B$4="12b",'11-12'!N39))))</f>
        <v>0</v>
      </c>
      <c r="O13">
        <f t="shared" si="2"/>
        <v>39</v>
      </c>
      <c r="P13">
        <f t="shared" si="3"/>
        <v>0</v>
      </c>
    </row>
    <row r="14" spans="1:16" ht="24.95" customHeight="1">
      <c r="A14" s="2" t="str">
        <f>IF($B$4="11A",'11-12'!B10,IF($B$4="11B",'11-12'!B20,IF('11-12 analysis'!$B$4="12A",'11-12'!B30,IF('11-12 analysis'!$B$4="12B",'11-12'!B40))))</f>
        <v>overall</v>
      </c>
      <c r="B14" s="2">
        <f>IF($B$4="11a",'11-12'!C10,IF($B$4="11b",'11-12'!C20,IF('11-12 analysis'!$B$4="12a",'11-12'!C30,IF('11-12 analysis'!$B$4="12b",'11-12'!C40))))</f>
        <v>39</v>
      </c>
      <c r="C14" s="2">
        <f>IF($B$4="11a",'11-12'!D10,IF($B$4="11b",'11-12'!D20,IF('11-12 analysis'!$B$4="12a",'11-12'!D30,IF('11-12 analysis'!$B$4="12b",'11-12'!D40))))</f>
        <v>39</v>
      </c>
      <c r="D14" s="2">
        <f>IF($B$4="11a",'11-12'!E10,IF($B$4="11b",'11-12'!E20,IF('11-12 analysis'!$B$4="12a",'11-12'!E30,IF('11-12 analysis'!$B$4="12b",'11-12'!E40))))</f>
        <v>29</v>
      </c>
      <c r="E14" s="2">
        <f>IF($B$4="11a",'11-12'!F10,IF($B$4="11b",'11-12'!F20,IF('11-12 analysis'!$B$4="12a",'11-12'!F30,IF('11-12 analysis'!$B$4="12b",'11-12'!F40))))</f>
        <v>74.400000000000006</v>
      </c>
      <c r="F14" s="2">
        <f>IF($B$4="11a",'11-12'!G10,IF($B$4="11b",'11-12'!G20,IF('11-12 analysis'!$B$4="12a",'11-12'!G30,IF('11-12 analysis'!$B$4="12b",'11-12'!G40))))</f>
        <v>0</v>
      </c>
      <c r="G14" s="2">
        <f>IF($B$4="11a",'11-12'!H10,IF($B$4="11b",'11-12'!H20,IF('11-12 analysis'!$B$4="12a",'11-12'!H30,IF('11-12 analysis'!$B$4="12b",'11-12'!H40))))</f>
        <v>3</v>
      </c>
      <c r="H14" s="2">
        <f>IF($B$4="11a",'11-12'!I10,IF($B$4="11b",'11-12'!I20,IF('11-12 analysis'!$B$4="12a",'11-12'!I30,IF('11-12 analysis'!$B$4="12b",'11-12'!I40))))</f>
        <v>2</v>
      </c>
      <c r="I14" s="2">
        <f>IF($B$4="11a",'11-12'!J10,IF($B$4="11b",'11-12'!J20,IF('11-12 analysis'!$B$4="12a",'11-12'!J30,IF('11-12 analysis'!$B$4="12b",'11-12'!J40))))</f>
        <v>5</v>
      </c>
      <c r="J14" s="2">
        <f>IF($B$4="11a",'11-12'!K10,IF($B$4="11b",'11-12'!K20,IF('11-12 analysis'!$B$4="12a",'11-12'!K30,IF('11-12 analysis'!$B$4="12b",'11-12'!K40))))</f>
        <v>7</v>
      </c>
      <c r="K14" s="2">
        <f>IF($B$4="11a",'11-12'!L10,IF($B$4="11b",'11-12'!L20,IF('11-12 analysis'!$B$4="12a",'11-12'!L30,IF('11-12 analysis'!$B$4="12b",'11-12'!L40))))</f>
        <v>10</v>
      </c>
      <c r="L14" s="2">
        <f>IF($B$4="11a",'11-12'!M10,IF($B$4="11b",'11-12'!M20,IF('11-12 analysis'!$B$4="12a",'11-12'!M30,IF('11-12 analysis'!$B$4="12b",'11-12'!M40))))</f>
        <v>2</v>
      </c>
      <c r="M14" s="2">
        <f>IF($B$4="11a",'11-12'!N10,IF($B$4="11b",'11-12'!N20,IF('11-12 analysis'!$B$4="12a",'11-12'!N30,IF('11-12 analysis'!$B$4="12b",'11-12'!N40))))</f>
        <v>10</v>
      </c>
      <c r="O14">
        <f t="shared" si="2"/>
        <v>39</v>
      </c>
      <c r="P14">
        <f t="shared" si="3"/>
        <v>10</v>
      </c>
    </row>
    <row r="15" spans="1:16" ht="27.6" customHeight="1"/>
    <row r="18" spans="2:11">
      <c r="B18" s="9" t="s">
        <v>40</v>
      </c>
      <c r="C18" s="9"/>
      <c r="J18" s="9" t="s">
        <v>42</v>
      </c>
      <c r="K18" s="9"/>
    </row>
    <row r="19" spans="2:11">
      <c r="B19" s="9" t="s">
        <v>41</v>
      </c>
      <c r="C19" s="9"/>
      <c r="J19" s="9" t="s">
        <v>43</v>
      </c>
      <c r="K19" s="9"/>
    </row>
  </sheetData>
  <mergeCells count="6">
    <mergeCell ref="A1:M1"/>
    <mergeCell ref="A2:M2"/>
    <mergeCell ref="B18:C18"/>
    <mergeCell ref="J18:K18"/>
    <mergeCell ref="B19:C19"/>
    <mergeCell ref="J19:K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6-9</vt:lpstr>
      <vt:lpstr>12 analysis</vt:lpstr>
      <vt:lpstr>11 analysis</vt:lpstr>
      <vt:lpstr>10 ANALYSIS </vt:lpstr>
      <vt:lpstr>6-9 ANALYSIS</vt:lpstr>
      <vt:lpstr>10</vt:lpstr>
      <vt:lpstr>11-12</vt:lpstr>
      <vt:lpstr>11-12 analysis</vt:lpstr>
      <vt:lpstr>'10 ANALYSIS '!Print_Area</vt:lpstr>
      <vt:lpstr>'11-12 analysis'!Print_Area</vt:lpstr>
      <vt:lpstr>'12 analysis'!Print_Area</vt:lpstr>
      <vt:lpstr>'6-9 ANALYSIS'!Print_Area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gopikrishna gorinta</dc:creator>
  <cp:lastModifiedBy>Admin</cp:lastModifiedBy>
  <cp:lastPrinted>2022-03-24T15:33:20Z</cp:lastPrinted>
  <dcterms:created xsi:type="dcterms:W3CDTF">2015-06-05T18:17:20Z</dcterms:created>
  <dcterms:modified xsi:type="dcterms:W3CDTF">2022-03-29T07:03:34Z</dcterms:modified>
</cp:coreProperties>
</file>